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640"/>
  </bookViews>
  <sheets>
    <sheet name="форма!" sheetId="1" r:id="rId1"/>
    <sheet name="динамика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" i="1"/>
  <c r="F7" s="1"/>
  <c r="G7" s="1"/>
  <c r="H7" s="1"/>
  <c r="C10"/>
  <c r="C11" s="1"/>
  <c r="C13" i="2" l="1"/>
  <c r="D10" i="1"/>
  <c r="D13" i="2" s="1"/>
  <c r="E10" i="1"/>
  <c r="E11" s="1"/>
  <c r="E15" i="2" s="1"/>
  <c r="F10" i="1"/>
  <c r="F13" i="2" s="1"/>
  <c r="G10" i="1"/>
  <c r="G11" s="1"/>
  <c r="G15" i="2" s="1"/>
  <c r="H10" i="1"/>
  <c r="H11" s="1"/>
  <c r="H15" i="2" s="1"/>
  <c r="H16" s="1"/>
  <c r="H18"/>
  <c r="G18"/>
  <c r="G19" s="1"/>
  <c r="F18"/>
  <c r="E18"/>
  <c r="E19" s="1"/>
  <c r="D18"/>
  <c r="C18"/>
  <c r="H17"/>
  <c r="G17"/>
  <c r="F17"/>
  <c r="E17"/>
  <c r="D17"/>
  <c r="C17"/>
  <c r="G13"/>
  <c r="H11"/>
  <c r="G11"/>
  <c r="F11"/>
  <c r="E11"/>
  <c r="D11"/>
  <c r="E12" s="1"/>
  <c r="C11"/>
  <c r="H9"/>
  <c r="G9"/>
  <c r="F9"/>
  <c r="E9"/>
  <c r="D9"/>
  <c r="D10" s="1"/>
  <c r="C9"/>
  <c r="H7"/>
  <c r="G7"/>
  <c r="F7"/>
  <c r="E7"/>
  <c r="D7"/>
  <c r="C7"/>
  <c r="E13"/>
  <c r="C15"/>
  <c r="E10" l="1"/>
  <c r="H12"/>
  <c r="F19"/>
  <c r="H8"/>
  <c r="D19"/>
  <c r="H19"/>
  <c r="G12"/>
  <c r="G21"/>
  <c r="G8"/>
  <c r="C22"/>
  <c r="D12"/>
  <c r="D11" i="1"/>
  <c r="D15" i="2" s="1"/>
  <c r="D16" s="1"/>
  <c r="H13"/>
  <c r="H14" s="1"/>
  <c r="F12"/>
  <c r="F11" i="1"/>
  <c r="F15" i="2" s="1"/>
  <c r="F22" s="1"/>
  <c r="H10"/>
  <c r="G10"/>
  <c r="F10"/>
  <c r="E21"/>
  <c r="G14"/>
  <c r="F21"/>
  <c r="G22"/>
  <c r="F14"/>
  <c r="D22"/>
  <c r="E8"/>
  <c r="F8"/>
  <c r="E22"/>
  <c r="E16"/>
  <c r="E14"/>
  <c r="D21"/>
  <c r="D14"/>
  <c r="C21"/>
  <c r="D8"/>
  <c r="H22" l="1"/>
  <c r="H21"/>
  <c r="F16"/>
  <c r="G16"/>
</calcChain>
</file>

<file path=xl/sharedStrings.xml><?xml version="1.0" encoding="utf-8"?>
<sst xmlns="http://schemas.openxmlformats.org/spreadsheetml/2006/main" count="52" uniqueCount="23">
  <si>
    <t>Наличие основных фондов на начало года</t>
  </si>
  <si>
    <t>млн.руб.</t>
  </si>
  <si>
    <t>Ввод в действие за год</t>
  </si>
  <si>
    <t>Выбытие фондов за год</t>
  </si>
  <si>
    <t>Наличие основных фондов на конец года</t>
  </si>
  <si>
    <t>Среднегодовая стоимость основных фондов</t>
  </si>
  <si>
    <t xml:space="preserve">Степень  износа основных фондов </t>
  </si>
  <si>
    <t>%</t>
  </si>
  <si>
    <t>Сумма начисленной амортизации</t>
  </si>
  <si>
    <t>Показатели</t>
  </si>
  <si>
    <t xml:space="preserve">Единица </t>
  </si>
  <si>
    <t>отчет</t>
  </si>
  <si>
    <t>оценка</t>
  </si>
  <si>
    <t>прогноз</t>
  </si>
  <si>
    <t>измерения</t>
  </si>
  <si>
    <t>Прогноз социально-экономического развития</t>
  </si>
  <si>
    <t xml:space="preserve"> на 2018 год и на период до 2020 года</t>
  </si>
  <si>
    <t xml:space="preserve"> муниципального  района  </t>
  </si>
  <si>
    <t>Исполнитель:  Ханюкова М.В.</t>
  </si>
  <si>
    <t>8(47366)21566</t>
  </si>
  <si>
    <t xml:space="preserve">Богучарского муниципального  района  </t>
  </si>
  <si>
    <t xml:space="preserve">Заместитель главы администрации </t>
  </si>
  <si>
    <t>А.Ю.Кожанов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</si>
</sst>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3" tint="0.39997558519241921"/>
      <name val="Times New Roman"/>
      <family val="1"/>
      <charset val="204"/>
    </font>
    <font>
      <i/>
      <sz val="11"/>
      <color theme="4" tint="-0.249977111117893"/>
      <name val="Times New Roman"/>
      <family val="1"/>
      <charset val="204"/>
    </font>
    <font>
      <sz val="13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2" fillId="0" borderId="3" xfId="0" applyFont="1" applyFill="1" applyBorder="1" applyAlignment="1" applyProtection="1">
      <alignment horizontal="centerContinuous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/>
    <xf numFmtId="0" fontId="2" fillId="0" borderId="5" xfId="0" applyFont="1" applyFill="1" applyBorder="1" applyAlignment="1" applyProtection="1">
      <alignment horizontal="centerContinuous" vertical="center" wrapText="1"/>
    </xf>
    <xf numFmtId="0" fontId="2" fillId="0" borderId="6" xfId="0" applyFont="1" applyFill="1" applyBorder="1" applyAlignment="1" applyProtection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/>
    <xf numFmtId="164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center" vertical="center"/>
    </xf>
    <xf numFmtId="2" fontId="7" fillId="0" borderId="0" xfId="0" applyNumberFormat="1" applyFont="1"/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right"/>
    </xf>
    <xf numFmtId="0" fontId="11" fillId="0" borderId="0" xfId="0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18"/>
  <sheetViews>
    <sheetView tabSelected="1" topLeftCell="A4" workbookViewId="0">
      <selection activeCell="F16" sqref="F16"/>
    </sheetView>
  </sheetViews>
  <sheetFormatPr defaultRowHeight="15"/>
  <cols>
    <col min="1" max="1" width="37.28515625" customWidth="1"/>
    <col min="2" max="2" width="10.42578125" customWidth="1"/>
    <col min="3" max="3" width="13" customWidth="1"/>
    <col min="4" max="4" width="14.42578125" customWidth="1"/>
    <col min="5" max="5" width="12.7109375" customWidth="1"/>
    <col min="6" max="6" width="12.85546875" customWidth="1"/>
    <col min="7" max="7" width="14.140625" customWidth="1"/>
    <col min="8" max="8" width="14.28515625" customWidth="1"/>
    <col min="10" max="10" width="9.7109375" customWidth="1"/>
  </cols>
  <sheetData>
    <row r="1" spans="1:10" ht="15.75">
      <c r="A1" s="27" t="s">
        <v>15</v>
      </c>
      <c r="B1" s="27"/>
      <c r="C1" s="27"/>
      <c r="D1" s="27"/>
      <c r="E1" s="27"/>
      <c r="F1" s="27"/>
      <c r="G1" s="27"/>
      <c r="H1" s="27"/>
    </row>
    <row r="2" spans="1:10" ht="13.5" customHeight="1">
      <c r="A2" s="27" t="s">
        <v>17</v>
      </c>
      <c r="B2" s="27"/>
      <c r="C2" s="27"/>
      <c r="D2" s="27"/>
      <c r="E2" s="27"/>
      <c r="F2" s="27"/>
      <c r="G2" s="27"/>
      <c r="H2" s="27"/>
    </row>
    <row r="3" spans="1:10" ht="14.25" customHeight="1">
      <c r="A3" s="27" t="s">
        <v>16</v>
      </c>
      <c r="B3" s="27"/>
      <c r="C3" s="27"/>
      <c r="D3" s="27"/>
      <c r="E3" s="27"/>
      <c r="F3" s="27"/>
      <c r="G3" s="27"/>
      <c r="H3" s="27"/>
    </row>
    <row r="4" spans="1:10" ht="9" customHeight="1"/>
    <row r="5" spans="1:10">
      <c r="A5" s="7" t="s">
        <v>9</v>
      </c>
      <c r="B5" s="8" t="s">
        <v>10</v>
      </c>
      <c r="C5" s="1" t="s">
        <v>11</v>
      </c>
      <c r="D5" s="1" t="s">
        <v>11</v>
      </c>
      <c r="E5" s="9" t="s">
        <v>12</v>
      </c>
      <c r="F5" s="28" t="s">
        <v>13</v>
      </c>
      <c r="G5" s="29"/>
      <c r="H5" s="29"/>
    </row>
    <row r="6" spans="1:10">
      <c r="A6" s="10"/>
      <c r="B6" s="2" t="s">
        <v>14</v>
      </c>
      <c r="C6" s="11">
        <v>2015</v>
      </c>
      <c r="D6" s="11">
        <v>2016</v>
      </c>
      <c r="E6" s="11">
        <v>2017</v>
      </c>
      <c r="F6" s="12">
        <v>2018</v>
      </c>
      <c r="G6" s="12">
        <v>2019</v>
      </c>
      <c r="H6" s="12">
        <v>2020</v>
      </c>
    </row>
    <row r="7" spans="1:10" s="15" customFormat="1" ht="35.25" customHeight="1">
      <c r="A7" s="13" t="s">
        <v>0</v>
      </c>
      <c r="B7" s="14" t="s">
        <v>1</v>
      </c>
      <c r="C7" s="16">
        <v>2585.1999999999998</v>
      </c>
      <c r="D7" s="16">
        <v>2532.5</v>
      </c>
      <c r="E7" s="16">
        <f>D7+D8-D9</f>
        <v>4512.7299999999996</v>
      </c>
      <c r="F7" s="16">
        <f t="shared" ref="F7:H7" si="0">E7+E8-E9</f>
        <v>6633.73</v>
      </c>
      <c r="G7" s="16">
        <f t="shared" si="0"/>
        <v>7564.53</v>
      </c>
      <c r="H7" s="16">
        <f t="shared" si="0"/>
        <v>8456.1299999999992</v>
      </c>
      <c r="J7" s="22"/>
    </row>
    <row r="8" spans="1:10" s="15" customFormat="1" ht="35.25" customHeight="1">
      <c r="A8" s="13" t="s">
        <v>2</v>
      </c>
      <c r="B8" s="14" t="s">
        <v>1</v>
      </c>
      <c r="C8" s="16">
        <v>185.6</v>
      </c>
      <c r="D8" s="16">
        <v>2244.73</v>
      </c>
      <c r="E8" s="16">
        <v>2425.1999999999998</v>
      </c>
      <c r="F8" s="16">
        <v>1286.7</v>
      </c>
      <c r="G8" s="16">
        <v>1308</v>
      </c>
      <c r="H8" s="16">
        <v>1345</v>
      </c>
    </row>
    <row r="9" spans="1:10" s="15" customFormat="1" ht="35.25" customHeight="1">
      <c r="A9" s="13" t="s">
        <v>3</v>
      </c>
      <c r="B9" s="14" t="s">
        <v>1</v>
      </c>
      <c r="C9" s="16">
        <v>238.3</v>
      </c>
      <c r="D9" s="16">
        <v>264.5</v>
      </c>
      <c r="E9" s="16">
        <v>304.2</v>
      </c>
      <c r="F9" s="16">
        <v>355.9</v>
      </c>
      <c r="G9" s="16">
        <v>416.4</v>
      </c>
      <c r="H9" s="16">
        <v>491</v>
      </c>
    </row>
    <row r="10" spans="1:10" s="15" customFormat="1" ht="35.25" customHeight="1">
      <c r="A10" s="23" t="s">
        <v>4</v>
      </c>
      <c r="B10" s="24" t="s">
        <v>1</v>
      </c>
      <c r="C10" s="25">
        <f t="shared" ref="C10" si="1">C7+C8-C9</f>
        <v>2532.4999999999995</v>
      </c>
      <c r="D10" s="25">
        <f t="shared" ref="D10:H10" si="2">D7+D8-D9</f>
        <v>4512.7299999999996</v>
      </c>
      <c r="E10" s="25">
        <f t="shared" si="2"/>
        <v>6633.73</v>
      </c>
      <c r="F10" s="25">
        <f t="shared" si="2"/>
        <v>7564.53</v>
      </c>
      <c r="G10" s="25">
        <f t="shared" si="2"/>
        <v>8456.1299999999992</v>
      </c>
      <c r="H10" s="25">
        <f t="shared" si="2"/>
        <v>9310.1299999999992</v>
      </c>
    </row>
    <row r="11" spans="1:10" s="15" customFormat="1" ht="35.25" customHeight="1">
      <c r="A11" s="13" t="s">
        <v>5</v>
      </c>
      <c r="B11" s="14" t="s">
        <v>1</v>
      </c>
      <c r="C11" s="16">
        <f t="shared" ref="C11" si="3">(C7+C10)/2</f>
        <v>2558.8499999999995</v>
      </c>
      <c r="D11" s="16">
        <f t="shared" ref="D11:H11" si="4">(D7+D10)/2</f>
        <v>3522.6149999999998</v>
      </c>
      <c r="E11" s="16">
        <f t="shared" si="4"/>
        <v>5573.23</v>
      </c>
      <c r="F11" s="16">
        <f t="shared" si="4"/>
        <v>7099.1299999999992</v>
      </c>
      <c r="G11" s="16">
        <f t="shared" si="4"/>
        <v>8010.33</v>
      </c>
      <c r="H11" s="16">
        <f t="shared" si="4"/>
        <v>8883.1299999999992</v>
      </c>
    </row>
    <row r="12" spans="1:10" s="15" customFormat="1" ht="35.25" customHeight="1">
      <c r="A12" s="13" t="s">
        <v>6</v>
      </c>
      <c r="B12" s="14" t="s">
        <v>7</v>
      </c>
      <c r="C12" s="16">
        <v>48.2</v>
      </c>
      <c r="D12" s="16">
        <v>63.8</v>
      </c>
      <c r="E12" s="16">
        <v>52</v>
      </c>
      <c r="F12" s="16">
        <v>46.1</v>
      </c>
      <c r="G12" s="16">
        <v>43</v>
      </c>
      <c r="H12" s="16">
        <v>40.1</v>
      </c>
    </row>
    <row r="13" spans="1:10" s="15" customFormat="1" ht="35.25" customHeight="1">
      <c r="A13" s="13" t="s">
        <v>8</v>
      </c>
      <c r="B13" s="14" t="s">
        <v>1</v>
      </c>
      <c r="C13" s="16">
        <v>151.80000000000001</v>
      </c>
      <c r="D13" s="16">
        <v>807.1</v>
      </c>
      <c r="E13" s="16">
        <v>1113</v>
      </c>
      <c r="F13" s="16">
        <v>1316</v>
      </c>
      <c r="G13" s="16">
        <v>1441</v>
      </c>
      <c r="H13" s="16">
        <v>1571</v>
      </c>
    </row>
    <row r="14" spans="1:10" ht="23.25" customHeight="1">
      <c r="A14" s="3"/>
      <c r="B14" s="4"/>
      <c r="C14" s="5"/>
      <c r="D14" s="5"/>
      <c r="E14" s="5"/>
      <c r="F14" s="5"/>
      <c r="G14" s="5"/>
      <c r="H14" s="5"/>
    </row>
    <row r="15" spans="1:10" ht="19.5" customHeight="1">
      <c r="A15" s="3" t="s">
        <v>21</v>
      </c>
      <c r="B15" s="4"/>
      <c r="C15" s="5"/>
      <c r="D15" s="31" t="s">
        <v>22</v>
      </c>
      <c r="E15" s="5"/>
      <c r="F15" s="5"/>
      <c r="G15" s="5"/>
      <c r="H15" s="5"/>
    </row>
    <row r="16" spans="1:10" ht="24" customHeight="1">
      <c r="A16" s="3"/>
      <c r="B16" s="4"/>
      <c r="C16" s="5"/>
      <c r="D16" s="5"/>
      <c r="E16" s="5"/>
      <c r="F16" s="5"/>
      <c r="G16" s="5"/>
      <c r="H16" s="5"/>
    </row>
    <row r="17" spans="1:8" ht="13.5" customHeight="1">
      <c r="A17" s="26" t="s">
        <v>18</v>
      </c>
      <c r="B17" s="4"/>
      <c r="C17" s="5"/>
      <c r="D17" s="5"/>
      <c r="E17" s="5"/>
      <c r="F17" s="5"/>
      <c r="G17" s="5"/>
      <c r="H17" s="5"/>
    </row>
    <row r="18" spans="1:8" ht="13.5" customHeight="1">
      <c r="A18" s="26" t="s">
        <v>19</v>
      </c>
      <c r="B18" s="4"/>
      <c r="C18" s="5"/>
      <c r="D18" s="5"/>
      <c r="E18" s="5"/>
      <c r="F18" s="5"/>
      <c r="G18" s="5"/>
      <c r="H18" s="5"/>
    </row>
  </sheetData>
  <mergeCells count="4">
    <mergeCell ref="A1:H1"/>
    <mergeCell ref="A2:H2"/>
    <mergeCell ref="A3:H3"/>
    <mergeCell ref="F5:H5"/>
  </mergeCells>
  <phoneticPr fontId="5" type="noConversion"/>
  <pageMargins left="1.17" right="0.39370078740157483" top="0.9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topLeftCell="A19" workbookViewId="0">
      <selection activeCell="C9" sqref="C8:C9"/>
    </sheetView>
  </sheetViews>
  <sheetFormatPr defaultRowHeight="15"/>
  <cols>
    <col min="1" max="1" width="37.28515625" customWidth="1"/>
    <col min="2" max="2" width="10.42578125" customWidth="1"/>
    <col min="3" max="3" width="9.85546875" customWidth="1"/>
    <col min="4" max="4" width="9" customWidth="1"/>
    <col min="5" max="5" width="10.7109375" customWidth="1"/>
    <col min="6" max="8" width="10.7109375" bestFit="1" customWidth="1"/>
  </cols>
  <sheetData>
    <row r="1" spans="1:8" ht="18.75">
      <c r="A1" s="30" t="s">
        <v>15</v>
      </c>
      <c r="B1" s="30"/>
      <c r="C1" s="30"/>
      <c r="D1" s="30"/>
      <c r="E1" s="30"/>
      <c r="F1" s="30"/>
      <c r="G1" s="30"/>
      <c r="H1" s="30"/>
    </row>
    <row r="2" spans="1:8" ht="18.75">
      <c r="A2" s="30" t="s">
        <v>20</v>
      </c>
      <c r="B2" s="30"/>
      <c r="C2" s="30"/>
      <c r="D2" s="30"/>
      <c r="E2" s="30"/>
      <c r="F2" s="30"/>
      <c r="G2" s="30"/>
      <c r="H2" s="30"/>
    </row>
    <row r="3" spans="1:8" ht="18.75">
      <c r="A3" s="30" t="s">
        <v>16</v>
      </c>
      <c r="B3" s="30"/>
      <c r="C3" s="30"/>
      <c r="D3" s="30"/>
      <c r="E3" s="30"/>
      <c r="F3" s="30"/>
      <c r="G3" s="30"/>
      <c r="H3" s="30"/>
    </row>
    <row r="5" spans="1:8">
      <c r="A5" s="7" t="s">
        <v>9</v>
      </c>
      <c r="B5" s="8" t="s">
        <v>10</v>
      </c>
      <c r="C5" s="1" t="s">
        <v>11</v>
      </c>
      <c r="D5" s="1" t="s">
        <v>11</v>
      </c>
      <c r="E5" s="9" t="s">
        <v>12</v>
      </c>
      <c r="F5" s="28" t="s">
        <v>13</v>
      </c>
      <c r="G5" s="29"/>
      <c r="H5" s="29"/>
    </row>
    <row r="6" spans="1:8">
      <c r="A6" s="10"/>
      <c r="B6" s="2" t="s">
        <v>14</v>
      </c>
      <c r="C6" s="11">
        <v>2015</v>
      </c>
      <c r="D6" s="11">
        <v>2016</v>
      </c>
      <c r="E6" s="11">
        <v>2017</v>
      </c>
      <c r="F6" s="12">
        <v>2018</v>
      </c>
      <c r="G6" s="12">
        <v>2019</v>
      </c>
      <c r="H6" s="12">
        <v>2020</v>
      </c>
    </row>
    <row r="7" spans="1:8" ht="33">
      <c r="A7" s="13" t="s">
        <v>0</v>
      </c>
      <c r="B7" s="14" t="s">
        <v>1</v>
      </c>
      <c r="C7" s="16">
        <f>'форма!'!C7</f>
        <v>2585.1999999999998</v>
      </c>
      <c r="D7" s="16">
        <f>'форма!'!D7</f>
        <v>2532.5</v>
      </c>
      <c r="E7" s="16">
        <f>'форма!'!E7</f>
        <v>4512.7299999999996</v>
      </c>
      <c r="F7" s="16">
        <f>'форма!'!F7</f>
        <v>6633.73</v>
      </c>
      <c r="G7" s="16">
        <f>'форма!'!G7</f>
        <v>7564.53</v>
      </c>
      <c r="H7" s="16">
        <f>'форма!'!H7</f>
        <v>8456.1299999999992</v>
      </c>
    </row>
    <row r="8" spans="1:8" ht="16.5">
      <c r="A8" s="13"/>
      <c r="B8" s="14"/>
      <c r="C8" s="16"/>
      <c r="D8" s="20">
        <f>D7/C7%</f>
        <v>97.96147300015474</v>
      </c>
      <c r="E8" s="20">
        <f>E7/D7%</f>
        <v>178.19269496544914</v>
      </c>
      <c r="F8" s="20">
        <f>F7/E7%</f>
        <v>147.00037449614757</v>
      </c>
      <c r="G8" s="20">
        <f>G7/F7%</f>
        <v>114.03132174508157</v>
      </c>
      <c r="H8" s="20">
        <f>H7/G7%</f>
        <v>111.78658819516878</v>
      </c>
    </row>
    <row r="9" spans="1:8" ht="16.5">
      <c r="A9" s="13" t="s">
        <v>2</v>
      </c>
      <c r="B9" s="14" t="s">
        <v>1</v>
      </c>
      <c r="C9" s="16">
        <f>'форма!'!C8</f>
        <v>185.6</v>
      </c>
      <c r="D9" s="16">
        <f>'форма!'!D8</f>
        <v>2244.73</v>
      </c>
      <c r="E9" s="16">
        <f>'форма!'!E8</f>
        <v>2425.1999999999998</v>
      </c>
      <c r="F9" s="16">
        <f>'форма!'!F8</f>
        <v>1286.7</v>
      </c>
      <c r="G9" s="16">
        <f>'форма!'!G8</f>
        <v>1308</v>
      </c>
      <c r="H9" s="16">
        <f>'форма!'!H8</f>
        <v>1345</v>
      </c>
    </row>
    <row r="10" spans="1:8" ht="16.5">
      <c r="A10" s="13"/>
      <c r="B10" s="14"/>
      <c r="C10" s="16"/>
      <c r="D10" s="20">
        <f>D9/C9%</f>
        <v>1209.4450431034484</v>
      </c>
      <c r="E10" s="20">
        <f>E9/D9%</f>
        <v>108.0397196990284</v>
      </c>
      <c r="F10" s="20">
        <f>F9/E9%</f>
        <v>53.055418109846613</v>
      </c>
      <c r="G10" s="20">
        <f>G9/F9%</f>
        <v>101.65539752856142</v>
      </c>
      <c r="H10" s="20">
        <f>H9/G9%</f>
        <v>102.82874617737004</v>
      </c>
    </row>
    <row r="11" spans="1:8" ht="16.5">
      <c r="A11" s="13" t="s">
        <v>3</v>
      </c>
      <c r="B11" s="14" t="s">
        <v>1</v>
      </c>
      <c r="C11" s="16">
        <f>'форма!'!C9</f>
        <v>238.3</v>
      </c>
      <c r="D11" s="16">
        <f>'форма!'!D9</f>
        <v>264.5</v>
      </c>
      <c r="E11" s="16">
        <f>'форма!'!E9</f>
        <v>304.2</v>
      </c>
      <c r="F11" s="16">
        <f>'форма!'!F9</f>
        <v>355.9</v>
      </c>
      <c r="G11" s="16">
        <f>'форма!'!G9</f>
        <v>416.4</v>
      </c>
      <c r="H11" s="16">
        <f>'форма!'!H9</f>
        <v>491</v>
      </c>
    </row>
    <row r="12" spans="1:8" ht="16.5">
      <c r="A12" s="13"/>
      <c r="B12" s="14"/>
      <c r="C12" s="16"/>
      <c r="D12" s="20">
        <f>D11/C11%</f>
        <v>110.99454469156525</v>
      </c>
      <c r="E12" s="20">
        <f>E11/D11%</f>
        <v>115.0094517958412</v>
      </c>
      <c r="F12" s="20">
        <f>F11/E11%</f>
        <v>116.99539776462854</v>
      </c>
      <c r="G12" s="20">
        <f>G11/F11%</f>
        <v>116.99915706659174</v>
      </c>
      <c r="H12" s="20">
        <f>H11/G11%</f>
        <v>117.91546589817484</v>
      </c>
    </row>
    <row r="13" spans="1:8" ht="33">
      <c r="A13" s="13" t="s">
        <v>4</v>
      </c>
      <c r="B13" s="14" t="s">
        <v>1</v>
      </c>
      <c r="C13" s="16">
        <f>'форма!'!C10</f>
        <v>2532.4999999999995</v>
      </c>
      <c r="D13" s="16">
        <f>'форма!'!D10</f>
        <v>4512.7299999999996</v>
      </c>
      <c r="E13" s="16">
        <f>'форма!'!E10</f>
        <v>6633.73</v>
      </c>
      <c r="F13" s="16">
        <f>'форма!'!F10</f>
        <v>7564.53</v>
      </c>
      <c r="G13" s="16">
        <f>'форма!'!G10</f>
        <v>8456.1299999999992</v>
      </c>
      <c r="H13" s="16">
        <f>'форма!'!H10</f>
        <v>9310.1299999999992</v>
      </c>
    </row>
    <row r="14" spans="1:8" ht="16.5">
      <c r="A14" s="13"/>
      <c r="B14" s="14"/>
      <c r="C14" s="16"/>
      <c r="D14" s="20">
        <f>D13/C13%</f>
        <v>178.19269496544916</v>
      </c>
      <c r="E14" s="20">
        <f>E13/D13%</f>
        <v>147.00037449614757</v>
      </c>
      <c r="F14" s="20">
        <f>F13/E13%</f>
        <v>114.03132174508157</v>
      </c>
      <c r="G14" s="20">
        <f>G13/F13%</f>
        <v>111.78658819516878</v>
      </c>
      <c r="H14" s="20">
        <f>H13/G13%</f>
        <v>110.09918248655119</v>
      </c>
    </row>
    <row r="15" spans="1:8" ht="33">
      <c r="A15" s="13" t="s">
        <v>5</v>
      </c>
      <c r="B15" s="14" t="s">
        <v>1</v>
      </c>
      <c r="C15" s="16">
        <f>'форма!'!C11</f>
        <v>2558.8499999999995</v>
      </c>
      <c r="D15" s="16">
        <f>'форма!'!D11</f>
        <v>3522.6149999999998</v>
      </c>
      <c r="E15" s="16">
        <f>'форма!'!E11</f>
        <v>5573.23</v>
      </c>
      <c r="F15" s="16">
        <f>'форма!'!F11</f>
        <v>7099.1299999999992</v>
      </c>
      <c r="G15" s="16">
        <f>'форма!'!G11</f>
        <v>8010.33</v>
      </c>
      <c r="H15" s="16">
        <f>'форма!'!H11</f>
        <v>8883.1299999999992</v>
      </c>
    </row>
    <row r="16" spans="1:8" ht="16.5">
      <c r="A16" s="13"/>
      <c r="B16" s="14"/>
      <c r="C16" s="16"/>
      <c r="D16" s="20">
        <f>D15/C15%</f>
        <v>137.66398968286535</v>
      </c>
      <c r="E16" s="20">
        <f>E15/D15%</f>
        <v>158.21286175185196</v>
      </c>
      <c r="F16" s="20">
        <f>F15/E15%</f>
        <v>127.37909614352897</v>
      </c>
      <c r="G16" s="20">
        <f>G15/F15%</f>
        <v>112.83537560236255</v>
      </c>
      <c r="H16" s="20">
        <f>H15/G15%</f>
        <v>110.89593062957455</v>
      </c>
    </row>
    <row r="17" spans="1:8" ht="16.5">
      <c r="A17" s="13" t="s">
        <v>6</v>
      </c>
      <c r="B17" s="14" t="s">
        <v>7</v>
      </c>
      <c r="C17" s="16">
        <f>'форма!'!C12</f>
        <v>48.2</v>
      </c>
      <c r="D17" s="16">
        <f>'форма!'!D12</f>
        <v>63.8</v>
      </c>
      <c r="E17" s="16">
        <f>'форма!'!E12</f>
        <v>52</v>
      </c>
      <c r="F17" s="16">
        <f>'форма!'!F12</f>
        <v>46.1</v>
      </c>
      <c r="G17" s="16">
        <f>'форма!'!G12</f>
        <v>43</v>
      </c>
      <c r="H17" s="16">
        <f>'форма!'!H12</f>
        <v>40.1</v>
      </c>
    </row>
    <row r="18" spans="1:8" ht="16.5">
      <c r="A18" s="13" t="s">
        <v>8</v>
      </c>
      <c r="B18" s="14" t="s">
        <v>1</v>
      </c>
      <c r="C18" s="16">
        <f>'форма!'!C13</f>
        <v>151.80000000000001</v>
      </c>
      <c r="D18" s="16">
        <f>'форма!'!D13</f>
        <v>807.1</v>
      </c>
      <c r="E18" s="16">
        <f>'форма!'!E13</f>
        <v>1113</v>
      </c>
      <c r="F18" s="16">
        <f>'форма!'!F13</f>
        <v>1316</v>
      </c>
      <c r="G18" s="16">
        <f>'форма!'!G13</f>
        <v>1441</v>
      </c>
      <c r="H18" s="16">
        <f>'форма!'!H13</f>
        <v>1571</v>
      </c>
    </row>
    <row r="19" spans="1:8" ht="16.5">
      <c r="A19" s="17"/>
      <c r="B19" s="18"/>
      <c r="C19" s="19"/>
      <c r="D19" s="20">
        <f>D18/C18%</f>
        <v>531.6864295125165</v>
      </c>
      <c r="E19" s="20">
        <f>E18/D18%</f>
        <v>137.90112749349524</v>
      </c>
      <c r="F19" s="20">
        <f>F18/E18%</f>
        <v>118.23899371069182</v>
      </c>
      <c r="G19" s="20">
        <f>G18/F18%</f>
        <v>109.4984802431611</v>
      </c>
      <c r="H19" s="20">
        <f>H18/G18%</f>
        <v>109.02151283830673</v>
      </c>
    </row>
    <row r="20" spans="1:8" ht="16.5">
      <c r="A20" s="3"/>
      <c r="B20" s="4"/>
      <c r="C20" s="5"/>
      <c r="D20" s="5"/>
      <c r="E20" s="5"/>
      <c r="F20" s="5"/>
      <c r="G20" s="5"/>
      <c r="H20" s="5"/>
    </row>
    <row r="21" spans="1:8" ht="15.75">
      <c r="A21" s="6"/>
      <c r="B21" s="4"/>
      <c r="C21" s="21">
        <f t="shared" ref="C21:H21" si="0">C7+C9-C11-C13</f>
        <v>0</v>
      </c>
      <c r="D21" s="21">
        <f t="shared" si="0"/>
        <v>0</v>
      </c>
      <c r="E21" s="21">
        <f t="shared" si="0"/>
        <v>0</v>
      </c>
      <c r="F21" s="21">
        <f t="shared" si="0"/>
        <v>0</v>
      </c>
      <c r="G21" s="21">
        <f t="shared" si="0"/>
        <v>0</v>
      </c>
      <c r="H21" s="21">
        <f t="shared" si="0"/>
        <v>0</v>
      </c>
    </row>
    <row r="22" spans="1:8" ht="15.75">
      <c r="A22" s="6"/>
      <c r="B22" s="4"/>
      <c r="C22" s="21">
        <f t="shared" ref="C22:H22" si="1">(C7+C13)/2-C15</f>
        <v>0</v>
      </c>
      <c r="D22" s="21">
        <f t="shared" si="1"/>
        <v>0</v>
      </c>
      <c r="E22" s="21">
        <f t="shared" si="1"/>
        <v>0</v>
      </c>
      <c r="F22" s="21">
        <f t="shared" si="1"/>
        <v>0</v>
      </c>
      <c r="G22" s="21">
        <f t="shared" si="1"/>
        <v>0</v>
      </c>
      <c r="H22" s="21">
        <f t="shared" si="1"/>
        <v>0</v>
      </c>
    </row>
  </sheetData>
  <mergeCells count="4">
    <mergeCell ref="A1:H1"/>
    <mergeCell ref="A2:H2"/>
    <mergeCell ref="A3:H3"/>
    <mergeCell ref="F5:H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форма!</vt:lpstr>
      <vt:lpstr>динамика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Болдырева Ж.М.</dc:creator>
  <cp:lastModifiedBy>mHanukova</cp:lastModifiedBy>
  <cp:lastPrinted>2017-08-08T04:40:05Z</cp:lastPrinted>
  <dcterms:created xsi:type="dcterms:W3CDTF">2009-06-24T11:51:37Z</dcterms:created>
  <dcterms:modified xsi:type="dcterms:W3CDTF">2017-08-08T04:40:21Z</dcterms:modified>
</cp:coreProperties>
</file>