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602" activeTab="0"/>
  </bookViews>
  <sheets>
    <sheet name="СХ-все категории хозяйств" sheetId="1" r:id="rId1"/>
  </sheets>
  <definedNames>
    <definedName name="_xlnm.Print_Titles" localSheetId="0">'СХ-все категории хозяйств'!$A:$B</definedName>
    <definedName name="_xlnm.Print_Area" localSheetId="0">'СХ-все категории хозяйств'!$A$1:$V$43</definedName>
  </definedNames>
  <calcPr fullCalcOnLoad="1"/>
</workbook>
</file>

<file path=xl/sharedStrings.xml><?xml version="1.0" encoding="utf-8"?>
<sst xmlns="http://schemas.openxmlformats.org/spreadsheetml/2006/main" count="135" uniqueCount="45">
  <si>
    <t>Картофель</t>
  </si>
  <si>
    <t>Прогноз</t>
  </si>
  <si>
    <t>Ед.изм.</t>
  </si>
  <si>
    <t>Сахарная свекла</t>
  </si>
  <si>
    <t xml:space="preserve">Молоко </t>
  </si>
  <si>
    <t xml:space="preserve">Яйца </t>
  </si>
  <si>
    <t>Прибыль  - всего</t>
  </si>
  <si>
    <t>в т.ч. прибыльных хозяйств</t>
  </si>
  <si>
    <t>тонн</t>
  </si>
  <si>
    <t>тыс.руб.</t>
  </si>
  <si>
    <t>в том числе:</t>
  </si>
  <si>
    <t>Число сельхозпредприятий</t>
  </si>
  <si>
    <t>к-во</t>
  </si>
  <si>
    <t>тыс. руб.</t>
  </si>
  <si>
    <t>х</t>
  </si>
  <si>
    <t xml:space="preserve"> - продукция животноводства </t>
  </si>
  <si>
    <t xml:space="preserve"> в  % к предыдущему году</t>
  </si>
  <si>
    <t xml:space="preserve">Темп роста валовой продукции сельского хозяйства </t>
  </si>
  <si>
    <t>развития сельского хозяйства</t>
  </si>
  <si>
    <t xml:space="preserve"> - продукция растениеводства</t>
  </si>
  <si>
    <t xml:space="preserve"> -  продукция животноводства</t>
  </si>
  <si>
    <t>Основные  фонды на конец года по полной учетной  стоимости</t>
  </si>
  <si>
    <t>Производство скота и птицы на убой (в живом весе)</t>
  </si>
  <si>
    <t>Все категории хозяйств</t>
  </si>
  <si>
    <t>Крестьянские (фермерские) хозяйства</t>
  </si>
  <si>
    <t>Хозяйства населения</t>
  </si>
  <si>
    <t>Сельхозорганизации</t>
  </si>
  <si>
    <t>тыс.шт.</t>
  </si>
  <si>
    <t>в т.ч. убыточных хозяйств</t>
  </si>
  <si>
    <t>2016г.          отчет</t>
  </si>
  <si>
    <t>2017г.        оценка</t>
  </si>
  <si>
    <t>2018г.      прогноз</t>
  </si>
  <si>
    <t>2019г.          прогноз</t>
  </si>
  <si>
    <t>2020г.        прогноз</t>
  </si>
  <si>
    <t xml:space="preserve">Культуры зерновые </t>
  </si>
  <si>
    <t xml:space="preserve">Семена подсолнечника </t>
  </si>
  <si>
    <t>Плоды и ягоды</t>
  </si>
  <si>
    <t>Производство важнейших видов продукции в натуральном выражении</t>
  </si>
  <si>
    <t xml:space="preserve">Валовая продукция сельского хозяйства                              в действующих ценах </t>
  </si>
  <si>
    <t>Индексы дефляторы (всего)</t>
  </si>
  <si>
    <t>растениеводство</t>
  </si>
  <si>
    <t>животноводство</t>
  </si>
  <si>
    <t>Валовая продукция сельского хозяйства                   (в ценах реализации 2016 года)</t>
  </si>
  <si>
    <t>Овощи</t>
  </si>
  <si>
    <t>Богучарского муниципального района на 2018 год  и на плановый период 2019 и 2020 годов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</si>
</sst>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i/>
      <sz val="16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5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B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justify"/>
    </xf>
    <xf numFmtId="0" fontId="4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 horizontal="center" vertical="justify"/>
    </xf>
    <xf numFmtId="0" fontId="0" fillId="0" borderId="0" xfId="0" applyAlignment="1">
      <alignment vertical="justify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64" fontId="0" fillId="0" borderId="0" xfId="0" applyNumberForma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12" fillId="0" borderId="16" xfId="0" applyFont="1" applyFill="1" applyBorder="1" applyAlignment="1">
      <alignment/>
    </xf>
    <xf numFmtId="0" fontId="12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164" fontId="49" fillId="0" borderId="16" xfId="0" applyNumberFormat="1" applyFont="1" applyFill="1" applyBorder="1" applyAlignment="1">
      <alignment/>
    </xf>
    <xf numFmtId="164" fontId="12" fillId="0" borderId="16" xfId="0" applyNumberFormat="1" applyFont="1" applyFill="1" applyBorder="1" applyAlignment="1">
      <alignment/>
    </xf>
    <xf numFmtId="0" fontId="12" fillId="0" borderId="16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/>
    </xf>
    <xf numFmtId="164" fontId="12" fillId="0" borderId="27" xfId="0" applyNumberFormat="1" applyFont="1" applyFill="1" applyBorder="1" applyAlignment="1">
      <alignment/>
    </xf>
    <xf numFmtId="0" fontId="12" fillId="0" borderId="27" xfId="0" applyFont="1" applyFill="1" applyBorder="1" applyAlignment="1">
      <alignment horizontal="center"/>
    </xf>
    <xf numFmtId="0" fontId="12" fillId="0" borderId="19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164" fontId="49" fillId="0" borderId="10" xfId="0" applyNumberFormat="1" applyFont="1" applyFill="1" applyBorder="1" applyAlignment="1">
      <alignment/>
    </xf>
    <xf numFmtId="164" fontId="49" fillId="0" borderId="28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12" fillId="0" borderId="28" xfId="0" applyNumberFormat="1" applyFont="1" applyFill="1" applyBorder="1" applyAlignment="1">
      <alignment/>
    </xf>
    <xf numFmtId="1" fontId="12" fillId="0" borderId="10" xfId="0" applyNumberFormat="1" applyFont="1" applyFill="1" applyBorder="1" applyAlignment="1">
      <alignment/>
    </xf>
    <xf numFmtId="0" fontId="12" fillId="0" borderId="24" xfId="0" applyFont="1" applyBorder="1" applyAlignment="1">
      <alignment horizontal="center"/>
    </xf>
    <xf numFmtId="0" fontId="12" fillId="0" borderId="29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/>
    </xf>
    <xf numFmtId="0" fontId="12" fillId="0" borderId="3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2" fillId="0" borderId="22" xfId="0" applyFont="1" applyFill="1" applyBorder="1" applyAlignment="1">
      <alignment horizontal="center"/>
    </xf>
    <xf numFmtId="164" fontId="12" fillId="0" borderId="31" xfId="0" applyNumberFormat="1" applyFont="1" applyFill="1" applyBorder="1" applyAlignment="1">
      <alignment/>
    </xf>
    <xf numFmtId="164" fontId="12" fillId="0" borderId="32" xfId="0" applyNumberFormat="1" applyFont="1" applyFill="1" applyBorder="1" applyAlignment="1">
      <alignment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49" fillId="0" borderId="27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164" fontId="12" fillId="0" borderId="11" xfId="0" applyNumberFormat="1" applyFont="1" applyFill="1" applyBorder="1" applyAlignment="1">
      <alignment/>
    </xf>
    <xf numFmtId="164" fontId="12" fillId="0" borderId="33" xfId="0" applyNumberFormat="1" applyFont="1" applyFill="1" applyBorder="1" applyAlignment="1">
      <alignment/>
    </xf>
    <xf numFmtId="0" fontId="12" fillId="0" borderId="2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center" vertical="center" wrapText="1"/>
    </xf>
    <xf numFmtId="164" fontId="12" fillId="0" borderId="30" xfId="0" applyNumberFormat="1" applyFont="1" applyFill="1" applyBorder="1" applyAlignment="1">
      <alignment/>
    </xf>
    <xf numFmtId="164" fontId="12" fillId="0" borderId="13" xfId="0" applyNumberFormat="1" applyFont="1" applyFill="1" applyBorder="1" applyAlignment="1">
      <alignment/>
    </xf>
    <xf numFmtId="164" fontId="12" fillId="0" borderId="2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19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/>
    </xf>
    <xf numFmtId="0" fontId="11" fillId="0" borderId="11" xfId="0" applyFont="1" applyFill="1" applyBorder="1" applyAlignment="1">
      <alignment vertical="center"/>
    </xf>
    <xf numFmtId="1" fontId="11" fillId="0" borderId="31" xfId="0" applyNumberFormat="1" applyFont="1" applyFill="1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11" fillId="0" borderId="33" xfId="0" applyFont="1" applyFill="1" applyBorder="1" applyAlignment="1">
      <alignment vertical="center"/>
    </xf>
    <xf numFmtId="0" fontId="9" fillId="33" borderId="16" xfId="0" applyFont="1" applyFill="1" applyBorder="1" applyAlignment="1">
      <alignment horizontal="left" vertical="center" wrapText="1"/>
    </xf>
    <xf numFmtId="0" fontId="11" fillId="33" borderId="17" xfId="0" applyFont="1" applyFill="1" applyBorder="1" applyAlignment="1">
      <alignment horizontal="center" vertical="center" wrapText="1"/>
    </xf>
    <xf numFmtId="164" fontId="11" fillId="33" borderId="10" xfId="0" applyNumberFormat="1" applyFont="1" applyFill="1" applyBorder="1" applyAlignment="1">
      <alignment/>
    </xf>
    <xf numFmtId="164" fontId="11" fillId="33" borderId="16" xfId="0" applyNumberFormat="1" applyFont="1" applyFill="1" applyBorder="1" applyAlignment="1">
      <alignment/>
    </xf>
    <xf numFmtId="164" fontId="11" fillId="33" borderId="28" xfId="0" applyNumberFormat="1" applyFont="1" applyFill="1" applyBorder="1" applyAlignment="1">
      <alignment/>
    </xf>
    <xf numFmtId="164" fontId="11" fillId="33" borderId="27" xfId="0" applyNumberFormat="1" applyFont="1" applyFill="1" applyBorder="1" applyAlignment="1">
      <alignment/>
    </xf>
    <xf numFmtId="0" fontId="13" fillId="33" borderId="17" xfId="0" applyFont="1" applyFill="1" applyBorder="1" applyAlignment="1">
      <alignment horizontal="center" vertical="center" wrapText="1"/>
    </xf>
    <xf numFmtId="164" fontId="49" fillId="33" borderId="10" xfId="0" applyNumberFormat="1" applyFont="1" applyFill="1" applyBorder="1" applyAlignment="1">
      <alignment/>
    </xf>
    <xf numFmtId="164" fontId="49" fillId="33" borderId="16" xfId="0" applyNumberFormat="1" applyFont="1" applyFill="1" applyBorder="1" applyAlignment="1">
      <alignment/>
    </xf>
    <xf numFmtId="164" fontId="49" fillId="33" borderId="28" xfId="0" applyNumberFormat="1" applyFont="1" applyFill="1" applyBorder="1" applyAlignment="1">
      <alignment/>
    </xf>
    <xf numFmtId="164" fontId="49" fillId="33" borderId="27" xfId="0" applyNumberFormat="1" applyFont="1" applyFill="1" applyBorder="1" applyAlignment="1">
      <alignment/>
    </xf>
    <xf numFmtId="0" fontId="12" fillId="33" borderId="17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vertical="center" wrapText="1"/>
    </xf>
    <xf numFmtId="164" fontId="12" fillId="33" borderId="10" xfId="0" applyNumberFormat="1" applyFont="1" applyFill="1" applyBorder="1" applyAlignment="1">
      <alignment/>
    </xf>
    <xf numFmtId="164" fontId="12" fillId="33" borderId="16" xfId="0" applyNumberFormat="1" applyFont="1" applyFill="1" applyBorder="1" applyAlignment="1">
      <alignment/>
    </xf>
    <xf numFmtId="164" fontId="12" fillId="33" borderId="28" xfId="0" applyNumberFormat="1" applyFont="1" applyFill="1" applyBorder="1" applyAlignment="1">
      <alignment/>
    </xf>
    <xf numFmtId="164" fontId="12" fillId="33" borderId="27" xfId="0" applyNumberFormat="1" applyFont="1" applyFill="1" applyBorder="1" applyAlignment="1">
      <alignment/>
    </xf>
    <xf numFmtId="0" fontId="6" fillId="0" borderId="0" xfId="0" applyFont="1" applyBorder="1" applyAlignment="1">
      <alignment horizontal="center" vertical="justify"/>
    </xf>
    <xf numFmtId="0" fontId="12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view="pageBreakPreview" zoomScale="70" zoomScaleNormal="75" zoomScaleSheetLayoutView="70" zoomScalePageLayoutView="0" workbookViewId="0" topLeftCell="A15">
      <pane xSplit="2" topLeftCell="C1" activePane="topRight" state="frozen"/>
      <selection pane="topLeft" activeCell="A1" sqref="A1"/>
      <selection pane="topRight" activeCell="G24" sqref="G24"/>
    </sheetView>
  </sheetViews>
  <sheetFormatPr defaultColWidth="9.00390625" defaultRowHeight="12.75"/>
  <cols>
    <col min="1" max="1" width="74.625" style="7" customWidth="1"/>
    <col min="2" max="2" width="21.625" style="3" customWidth="1"/>
    <col min="3" max="3" width="16.625" style="0" customWidth="1"/>
    <col min="4" max="4" width="16.25390625" style="0" customWidth="1"/>
    <col min="5" max="5" width="16.125" style="0" customWidth="1"/>
    <col min="6" max="6" width="16.25390625" style="0" customWidth="1"/>
    <col min="7" max="7" width="15.75390625" style="0" customWidth="1"/>
    <col min="8" max="8" width="16.125" style="0" customWidth="1"/>
    <col min="9" max="9" width="17.75390625" style="0" customWidth="1"/>
    <col min="10" max="10" width="16.875" style="0" customWidth="1"/>
    <col min="11" max="11" width="16.625" style="0" customWidth="1"/>
    <col min="12" max="12" width="16.125" style="0" customWidth="1"/>
    <col min="13" max="22" width="13.875" style="0" customWidth="1"/>
  </cols>
  <sheetData>
    <row r="1" spans="2:22" ht="20.25">
      <c r="B1" s="6"/>
      <c r="C1" s="5"/>
      <c r="D1" s="5"/>
      <c r="E1" s="5"/>
      <c r="F1" s="5"/>
      <c r="G1" s="9" t="s">
        <v>1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2:22" ht="20.25">
      <c r="B2" s="6"/>
      <c r="C2" s="4"/>
      <c r="D2" s="4"/>
      <c r="E2" s="4"/>
      <c r="F2" s="4"/>
      <c r="G2" s="9" t="s">
        <v>18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s="13" customFormat="1" ht="43.5" customHeight="1" thickBot="1">
      <c r="A3" s="10"/>
      <c r="B3" s="11"/>
      <c r="C3" s="110" t="s">
        <v>44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2"/>
      <c r="O3" s="12"/>
      <c r="P3" s="12"/>
      <c r="Q3" s="12"/>
      <c r="R3" s="12"/>
      <c r="S3" s="12"/>
      <c r="T3" s="12"/>
      <c r="U3" s="12"/>
      <c r="V3" s="12"/>
    </row>
    <row r="4" spans="1:22" ht="18.75" customHeight="1" thickBot="1">
      <c r="A4" s="118"/>
      <c r="B4" s="111" t="s">
        <v>2</v>
      </c>
      <c r="C4" s="112" t="s">
        <v>23</v>
      </c>
      <c r="D4" s="113"/>
      <c r="E4" s="113"/>
      <c r="F4" s="113"/>
      <c r="G4" s="114"/>
      <c r="H4" s="125" t="s">
        <v>10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7"/>
    </row>
    <row r="5" spans="1:22" ht="12.75" customHeight="1">
      <c r="A5" s="118"/>
      <c r="B5" s="111"/>
      <c r="C5" s="119"/>
      <c r="D5" s="120"/>
      <c r="E5" s="120"/>
      <c r="F5" s="120"/>
      <c r="G5" s="121"/>
      <c r="H5" s="112" t="s">
        <v>26</v>
      </c>
      <c r="I5" s="113"/>
      <c r="J5" s="113"/>
      <c r="K5" s="113"/>
      <c r="L5" s="114"/>
      <c r="M5" s="128" t="s">
        <v>24</v>
      </c>
      <c r="N5" s="129"/>
      <c r="O5" s="129"/>
      <c r="P5" s="129"/>
      <c r="Q5" s="130"/>
      <c r="R5" s="128" t="s">
        <v>25</v>
      </c>
      <c r="S5" s="129"/>
      <c r="T5" s="129"/>
      <c r="U5" s="129"/>
      <c r="V5" s="130"/>
    </row>
    <row r="6" spans="1:22" s="1" customFormat="1" ht="11.25" customHeight="1" thickBot="1">
      <c r="A6" s="118"/>
      <c r="B6" s="111"/>
      <c r="C6" s="122"/>
      <c r="D6" s="123"/>
      <c r="E6" s="123"/>
      <c r="F6" s="123"/>
      <c r="G6" s="124"/>
      <c r="H6" s="115"/>
      <c r="I6" s="116"/>
      <c r="J6" s="116"/>
      <c r="K6" s="116"/>
      <c r="L6" s="117"/>
      <c r="M6" s="131"/>
      <c r="N6" s="132"/>
      <c r="O6" s="132"/>
      <c r="P6" s="132"/>
      <c r="Q6" s="133"/>
      <c r="R6" s="131"/>
      <c r="S6" s="132"/>
      <c r="T6" s="132"/>
      <c r="U6" s="132"/>
      <c r="V6" s="133"/>
    </row>
    <row r="7" spans="1:22" s="2" customFormat="1" ht="47.25" customHeight="1">
      <c r="A7" s="118"/>
      <c r="B7" s="111"/>
      <c r="C7" s="71" t="s">
        <v>29</v>
      </c>
      <c r="D7" s="21" t="s">
        <v>30</v>
      </c>
      <c r="E7" s="21" t="s">
        <v>31</v>
      </c>
      <c r="F7" s="21" t="s">
        <v>32</v>
      </c>
      <c r="G7" s="72" t="s">
        <v>33</v>
      </c>
      <c r="H7" s="33" t="s">
        <v>29</v>
      </c>
      <c r="I7" s="34" t="s">
        <v>30</v>
      </c>
      <c r="J7" s="34" t="s">
        <v>31</v>
      </c>
      <c r="K7" s="34" t="s">
        <v>32</v>
      </c>
      <c r="L7" s="35" t="s">
        <v>33</v>
      </c>
      <c r="M7" s="33" t="s">
        <v>29</v>
      </c>
      <c r="N7" s="34" t="s">
        <v>30</v>
      </c>
      <c r="O7" s="34" t="s">
        <v>31</v>
      </c>
      <c r="P7" s="34" t="s">
        <v>32</v>
      </c>
      <c r="Q7" s="35" t="s">
        <v>33</v>
      </c>
      <c r="R7" s="36" t="s">
        <v>29</v>
      </c>
      <c r="S7" s="37" t="s">
        <v>30</v>
      </c>
      <c r="T7" s="37" t="s">
        <v>31</v>
      </c>
      <c r="U7" s="37" t="s">
        <v>32</v>
      </c>
      <c r="V7" s="38" t="s">
        <v>33</v>
      </c>
    </row>
    <row r="8" spans="1:22" s="3" customFormat="1" ht="19.5">
      <c r="A8" s="59">
        <v>1</v>
      </c>
      <c r="B8" s="60">
        <v>2</v>
      </c>
      <c r="C8" s="65">
        <v>3</v>
      </c>
      <c r="D8" s="23">
        <v>4</v>
      </c>
      <c r="E8" s="24">
        <v>5</v>
      </c>
      <c r="F8" s="22">
        <v>6</v>
      </c>
      <c r="G8" s="25">
        <v>7</v>
      </c>
      <c r="H8" s="39">
        <v>8</v>
      </c>
      <c r="I8" s="40">
        <v>9</v>
      </c>
      <c r="J8" s="41">
        <v>10</v>
      </c>
      <c r="K8" s="42">
        <v>11</v>
      </c>
      <c r="L8" s="43">
        <v>12</v>
      </c>
      <c r="M8" s="39">
        <v>13</v>
      </c>
      <c r="N8" s="40">
        <v>14</v>
      </c>
      <c r="O8" s="41">
        <v>15</v>
      </c>
      <c r="P8" s="42">
        <v>16</v>
      </c>
      <c r="Q8" s="43">
        <v>17</v>
      </c>
      <c r="R8" s="44">
        <v>18</v>
      </c>
      <c r="S8" s="42">
        <v>19</v>
      </c>
      <c r="T8" s="40">
        <v>20</v>
      </c>
      <c r="U8" s="41">
        <v>21</v>
      </c>
      <c r="V8" s="45">
        <v>22</v>
      </c>
    </row>
    <row r="9" spans="1:22" ht="72" customHeight="1">
      <c r="A9" s="61" t="s">
        <v>37</v>
      </c>
      <c r="B9" s="27"/>
      <c r="C9" s="52"/>
      <c r="D9" s="26"/>
      <c r="E9" s="26"/>
      <c r="F9" s="26"/>
      <c r="G9" s="53"/>
      <c r="H9" s="52"/>
      <c r="I9" s="26"/>
      <c r="J9" s="26"/>
      <c r="K9" s="26"/>
      <c r="L9" s="53"/>
      <c r="M9" s="52"/>
      <c r="N9" s="26"/>
      <c r="O9" s="26"/>
      <c r="P9" s="26"/>
      <c r="Q9" s="53"/>
      <c r="R9" s="46"/>
      <c r="S9" s="26"/>
      <c r="T9" s="26"/>
      <c r="U9" s="26"/>
      <c r="V9" s="53"/>
    </row>
    <row r="10" spans="1:22" ht="51.75" customHeight="1">
      <c r="A10" s="62" t="s">
        <v>34</v>
      </c>
      <c r="B10" s="27" t="s">
        <v>8</v>
      </c>
      <c r="C10" s="52">
        <f>H10+M10+R10</f>
        <v>180300</v>
      </c>
      <c r="D10" s="26">
        <f>I10+N10+S10</f>
        <v>181835</v>
      </c>
      <c r="E10" s="26">
        <f aca="true" t="shared" si="0" ref="E10:G18">J10+O10+T10</f>
        <v>183372</v>
      </c>
      <c r="F10" s="26">
        <f t="shared" si="0"/>
        <v>185254</v>
      </c>
      <c r="G10" s="53">
        <f t="shared" si="0"/>
        <v>187148</v>
      </c>
      <c r="H10" s="52">
        <v>112070</v>
      </c>
      <c r="I10" s="26">
        <v>113190</v>
      </c>
      <c r="J10" s="26">
        <v>114122</v>
      </c>
      <c r="K10" s="26">
        <v>115360</v>
      </c>
      <c r="L10" s="53">
        <v>116620</v>
      </c>
      <c r="M10" s="52">
        <v>61530</v>
      </c>
      <c r="N10" s="26">
        <v>62145</v>
      </c>
      <c r="O10" s="26">
        <v>62750</v>
      </c>
      <c r="P10" s="26">
        <v>63394</v>
      </c>
      <c r="Q10" s="53">
        <v>64028</v>
      </c>
      <c r="R10" s="46">
        <v>6700</v>
      </c>
      <c r="S10" s="26">
        <v>6500</v>
      </c>
      <c r="T10" s="26">
        <v>6500</v>
      </c>
      <c r="U10" s="26">
        <v>6500</v>
      </c>
      <c r="V10" s="53">
        <v>6500</v>
      </c>
    </row>
    <row r="11" spans="1:22" ht="44.25" customHeight="1">
      <c r="A11" s="62" t="s">
        <v>3</v>
      </c>
      <c r="B11" s="27" t="s">
        <v>8</v>
      </c>
      <c r="C11" s="52">
        <f aca="true" t="shared" si="1" ref="C11:C18">H11+M11+R11</f>
        <v>0</v>
      </c>
      <c r="D11" s="26">
        <f>I11+N11+S11</f>
        <v>0</v>
      </c>
      <c r="E11" s="26">
        <f t="shared" si="0"/>
        <v>0</v>
      </c>
      <c r="F11" s="26">
        <f t="shared" si="0"/>
        <v>0</v>
      </c>
      <c r="G11" s="53">
        <f t="shared" si="0"/>
        <v>0</v>
      </c>
      <c r="H11" s="52">
        <v>0</v>
      </c>
      <c r="I11" s="26">
        <v>0</v>
      </c>
      <c r="J11" s="26">
        <v>0</v>
      </c>
      <c r="K11" s="26">
        <v>0</v>
      </c>
      <c r="L11" s="53">
        <v>0</v>
      </c>
      <c r="M11" s="52">
        <v>0</v>
      </c>
      <c r="N11" s="26">
        <v>0</v>
      </c>
      <c r="O11" s="26">
        <v>0</v>
      </c>
      <c r="P11" s="26">
        <v>0</v>
      </c>
      <c r="Q11" s="53">
        <v>0</v>
      </c>
      <c r="R11" s="46">
        <v>0</v>
      </c>
      <c r="S11" s="26">
        <v>0</v>
      </c>
      <c r="T11" s="26">
        <v>0</v>
      </c>
      <c r="U11" s="26">
        <v>0</v>
      </c>
      <c r="V11" s="53">
        <v>0</v>
      </c>
    </row>
    <row r="12" spans="1:22" ht="48" customHeight="1">
      <c r="A12" s="62" t="s">
        <v>35</v>
      </c>
      <c r="B12" s="27" t="s">
        <v>8</v>
      </c>
      <c r="C12" s="52">
        <f t="shared" si="1"/>
        <v>37280</v>
      </c>
      <c r="D12" s="26">
        <f aca="true" t="shared" si="2" ref="D12:D18">I12+N12+S12</f>
        <v>36560</v>
      </c>
      <c r="E12" s="26">
        <f t="shared" si="0"/>
        <v>37020</v>
      </c>
      <c r="F12" s="26">
        <f t="shared" si="0"/>
        <v>37340</v>
      </c>
      <c r="G12" s="53">
        <f t="shared" si="0"/>
        <v>37650</v>
      </c>
      <c r="H12" s="52">
        <v>28240</v>
      </c>
      <c r="I12" s="26">
        <v>27500</v>
      </c>
      <c r="J12" s="26">
        <v>28000</v>
      </c>
      <c r="K12" s="26">
        <v>28300</v>
      </c>
      <c r="L12" s="53">
        <v>28600</v>
      </c>
      <c r="M12" s="52">
        <v>8480</v>
      </c>
      <c r="N12" s="26">
        <v>8500</v>
      </c>
      <c r="O12" s="26">
        <v>8450</v>
      </c>
      <c r="P12" s="26">
        <v>8450</v>
      </c>
      <c r="Q12" s="53">
        <v>8450</v>
      </c>
      <c r="R12" s="46">
        <v>560</v>
      </c>
      <c r="S12" s="26">
        <v>560</v>
      </c>
      <c r="T12" s="26">
        <v>570</v>
      </c>
      <c r="U12" s="26">
        <v>590</v>
      </c>
      <c r="V12" s="53">
        <v>600</v>
      </c>
    </row>
    <row r="13" spans="1:22" ht="43.5" customHeight="1">
      <c r="A13" s="62" t="s">
        <v>0</v>
      </c>
      <c r="B13" s="27" t="s">
        <v>8</v>
      </c>
      <c r="C13" s="52">
        <f t="shared" si="1"/>
        <v>37620</v>
      </c>
      <c r="D13" s="26">
        <f t="shared" si="2"/>
        <v>38300</v>
      </c>
      <c r="E13" s="26">
        <f t="shared" si="0"/>
        <v>38760</v>
      </c>
      <c r="F13" s="26">
        <f t="shared" si="0"/>
        <v>39325</v>
      </c>
      <c r="G13" s="53">
        <f t="shared" si="0"/>
        <v>39690</v>
      </c>
      <c r="H13" s="52">
        <v>0</v>
      </c>
      <c r="I13" s="26">
        <v>0</v>
      </c>
      <c r="J13" s="26">
        <v>0</v>
      </c>
      <c r="K13" s="26">
        <v>0</v>
      </c>
      <c r="L13" s="53">
        <v>0</v>
      </c>
      <c r="M13" s="52">
        <v>0</v>
      </c>
      <c r="N13" s="26">
        <v>300</v>
      </c>
      <c r="O13" s="26">
        <v>310</v>
      </c>
      <c r="P13" s="26">
        <v>325</v>
      </c>
      <c r="Q13" s="53">
        <v>340</v>
      </c>
      <c r="R13" s="46">
        <v>37620</v>
      </c>
      <c r="S13" s="26">
        <v>38000</v>
      </c>
      <c r="T13" s="26">
        <v>38450</v>
      </c>
      <c r="U13" s="26">
        <v>39000</v>
      </c>
      <c r="V13" s="53">
        <v>39350</v>
      </c>
    </row>
    <row r="14" spans="1:22" ht="48" customHeight="1">
      <c r="A14" s="62" t="s">
        <v>43</v>
      </c>
      <c r="B14" s="27" t="s">
        <v>8</v>
      </c>
      <c r="C14" s="52">
        <f t="shared" si="1"/>
        <v>12500</v>
      </c>
      <c r="D14" s="26">
        <f t="shared" si="2"/>
        <v>12746</v>
      </c>
      <c r="E14" s="26">
        <f t="shared" si="0"/>
        <v>13106</v>
      </c>
      <c r="F14" s="26">
        <f t="shared" si="0"/>
        <v>13517</v>
      </c>
      <c r="G14" s="53">
        <f t="shared" si="0"/>
        <v>14021</v>
      </c>
      <c r="H14" s="52">
        <v>0</v>
      </c>
      <c r="I14" s="26">
        <v>0</v>
      </c>
      <c r="J14" s="26">
        <v>0</v>
      </c>
      <c r="K14" s="26">
        <v>0</v>
      </c>
      <c r="L14" s="53">
        <v>0</v>
      </c>
      <c r="M14" s="52">
        <v>710</v>
      </c>
      <c r="N14" s="26">
        <v>720</v>
      </c>
      <c r="O14" s="26">
        <v>750</v>
      </c>
      <c r="P14" s="26">
        <v>790</v>
      </c>
      <c r="Q14" s="53">
        <v>820</v>
      </c>
      <c r="R14" s="46">
        <v>11790</v>
      </c>
      <c r="S14" s="26">
        <v>12026</v>
      </c>
      <c r="T14" s="26">
        <v>12356</v>
      </c>
      <c r="U14" s="26">
        <v>12727</v>
      </c>
      <c r="V14" s="53">
        <v>13201</v>
      </c>
    </row>
    <row r="15" spans="1:22" ht="46.5" customHeight="1">
      <c r="A15" s="62" t="s">
        <v>36</v>
      </c>
      <c r="B15" s="27" t="s">
        <v>8</v>
      </c>
      <c r="C15" s="52">
        <f t="shared" si="1"/>
        <v>1867.4</v>
      </c>
      <c r="D15" s="26">
        <f t="shared" si="2"/>
        <v>1800</v>
      </c>
      <c r="E15" s="26">
        <f t="shared" si="0"/>
        <v>1885</v>
      </c>
      <c r="F15" s="26">
        <f t="shared" si="0"/>
        <v>1936</v>
      </c>
      <c r="G15" s="53">
        <f t="shared" si="0"/>
        <v>1990</v>
      </c>
      <c r="H15" s="52">
        <v>0</v>
      </c>
      <c r="I15" s="26">
        <v>0</v>
      </c>
      <c r="J15" s="26">
        <v>0</v>
      </c>
      <c r="K15" s="26">
        <v>0</v>
      </c>
      <c r="L15" s="53">
        <v>0</v>
      </c>
      <c r="M15" s="58">
        <v>69.4</v>
      </c>
      <c r="N15" s="26">
        <v>70</v>
      </c>
      <c r="O15" s="26">
        <v>75</v>
      </c>
      <c r="P15" s="26">
        <v>80</v>
      </c>
      <c r="Q15" s="53">
        <v>90</v>
      </c>
      <c r="R15" s="46">
        <v>1798</v>
      </c>
      <c r="S15" s="26">
        <v>1730</v>
      </c>
      <c r="T15" s="26">
        <v>1810</v>
      </c>
      <c r="U15" s="26">
        <v>1856</v>
      </c>
      <c r="V15" s="53">
        <v>1900</v>
      </c>
    </row>
    <row r="16" spans="1:22" ht="51" customHeight="1">
      <c r="A16" s="62" t="s">
        <v>22</v>
      </c>
      <c r="B16" s="27" t="s">
        <v>8</v>
      </c>
      <c r="C16" s="52">
        <f t="shared" si="1"/>
        <v>4325</v>
      </c>
      <c r="D16" s="26">
        <f>I16+N16+S16</f>
        <v>4515</v>
      </c>
      <c r="E16" s="26">
        <f t="shared" si="0"/>
        <v>4680</v>
      </c>
      <c r="F16" s="26">
        <f t="shared" si="0"/>
        <v>4840</v>
      </c>
      <c r="G16" s="53">
        <f t="shared" si="0"/>
        <v>5040</v>
      </c>
      <c r="H16" s="52">
        <v>275</v>
      </c>
      <c r="I16" s="26">
        <v>311</v>
      </c>
      <c r="J16" s="26">
        <v>330</v>
      </c>
      <c r="K16" s="26">
        <v>350</v>
      </c>
      <c r="L16" s="53">
        <v>380</v>
      </c>
      <c r="M16" s="52">
        <v>415</v>
      </c>
      <c r="N16" s="26">
        <v>460</v>
      </c>
      <c r="O16" s="26">
        <v>490</v>
      </c>
      <c r="P16" s="26">
        <v>520</v>
      </c>
      <c r="Q16" s="53">
        <v>570</v>
      </c>
      <c r="R16" s="46">
        <v>3635</v>
      </c>
      <c r="S16" s="26">
        <v>3744</v>
      </c>
      <c r="T16" s="26">
        <v>3860</v>
      </c>
      <c r="U16" s="26">
        <v>3970</v>
      </c>
      <c r="V16" s="53">
        <v>4090</v>
      </c>
    </row>
    <row r="17" spans="1:22" ht="54" customHeight="1">
      <c r="A17" s="62" t="s">
        <v>4</v>
      </c>
      <c r="B17" s="27" t="s">
        <v>8</v>
      </c>
      <c r="C17" s="52">
        <f t="shared" si="1"/>
        <v>17461</v>
      </c>
      <c r="D17" s="26">
        <f>I17+N17+S17</f>
        <v>18140</v>
      </c>
      <c r="E17" s="26">
        <f t="shared" si="0"/>
        <v>19230</v>
      </c>
      <c r="F17" s="26">
        <f t="shared" si="0"/>
        <v>20390</v>
      </c>
      <c r="G17" s="53">
        <f t="shared" si="0"/>
        <v>21610</v>
      </c>
      <c r="H17" s="52">
        <v>2591</v>
      </c>
      <c r="I17" s="26">
        <v>2710</v>
      </c>
      <c r="J17" s="26">
        <v>2830</v>
      </c>
      <c r="K17" s="26">
        <v>3010</v>
      </c>
      <c r="L17" s="53">
        <v>3200</v>
      </c>
      <c r="M17" s="52">
        <v>3228</v>
      </c>
      <c r="N17" s="26">
        <v>3330</v>
      </c>
      <c r="O17" s="26">
        <v>3450</v>
      </c>
      <c r="P17" s="26">
        <v>3550</v>
      </c>
      <c r="Q17" s="53">
        <v>3700</v>
      </c>
      <c r="R17" s="46">
        <v>11642</v>
      </c>
      <c r="S17" s="26">
        <v>12100</v>
      </c>
      <c r="T17" s="26">
        <v>12950</v>
      </c>
      <c r="U17" s="26">
        <v>13830</v>
      </c>
      <c r="V17" s="53">
        <v>14710</v>
      </c>
    </row>
    <row r="18" spans="1:22" ht="54.75" customHeight="1">
      <c r="A18" s="62" t="s">
        <v>5</v>
      </c>
      <c r="B18" s="27" t="s">
        <v>27</v>
      </c>
      <c r="C18" s="52">
        <f t="shared" si="1"/>
        <v>6963</v>
      </c>
      <c r="D18" s="26">
        <f t="shared" si="2"/>
        <v>7033</v>
      </c>
      <c r="E18" s="26">
        <f t="shared" si="0"/>
        <v>7115</v>
      </c>
      <c r="F18" s="26">
        <f t="shared" si="0"/>
        <v>7265</v>
      </c>
      <c r="G18" s="53">
        <f t="shared" si="0"/>
        <v>7310</v>
      </c>
      <c r="H18" s="52">
        <v>0</v>
      </c>
      <c r="I18" s="26">
        <v>0</v>
      </c>
      <c r="J18" s="26">
        <v>0</v>
      </c>
      <c r="K18" s="26">
        <v>0</v>
      </c>
      <c r="L18" s="53">
        <v>0</v>
      </c>
      <c r="M18" s="52">
        <v>79</v>
      </c>
      <c r="N18" s="26">
        <v>83</v>
      </c>
      <c r="O18" s="26">
        <v>85</v>
      </c>
      <c r="P18" s="26">
        <v>95</v>
      </c>
      <c r="Q18" s="53">
        <v>100</v>
      </c>
      <c r="R18" s="46">
        <v>6884</v>
      </c>
      <c r="S18" s="26">
        <v>6950</v>
      </c>
      <c r="T18" s="26">
        <v>7030</v>
      </c>
      <c r="U18" s="26">
        <v>7170</v>
      </c>
      <c r="V18" s="53">
        <v>7210</v>
      </c>
    </row>
    <row r="19" spans="1:22" ht="68.25" customHeight="1">
      <c r="A19" s="93" t="s">
        <v>42</v>
      </c>
      <c r="B19" s="94" t="s">
        <v>9</v>
      </c>
      <c r="C19" s="95">
        <v>4033224.2</v>
      </c>
      <c r="D19" s="96">
        <f aca="true" t="shared" si="3" ref="D19:J19">D21+D22</f>
        <v>4078047.3</v>
      </c>
      <c r="E19" s="96">
        <f t="shared" si="3"/>
        <v>4162263.0999999996</v>
      </c>
      <c r="F19" s="96">
        <f t="shared" si="3"/>
        <v>4250463.2</v>
      </c>
      <c r="G19" s="97">
        <f t="shared" si="3"/>
        <v>4345888.899999999</v>
      </c>
      <c r="H19" s="95">
        <f t="shared" si="3"/>
        <v>1652574.2</v>
      </c>
      <c r="I19" s="96">
        <f t="shared" si="3"/>
        <v>1652282.7999999998</v>
      </c>
      <c r="J19" s="96">
        <f t="shared" si="3"/>
        <v>1675327.6</v>
      </c>
      <c r="K19" s="96">
        <f aca="true" t="shared" si="4" ref="K19:V19">K21+K22</f>
        <v>1698241.8</v>
      </c>
      <c r="L19" s="97">
        <f t="shared" si="4"/>
        <v>1722408.1</v>
      </c>
      <c r="M19" s="95">
        <f t="shared" si="4"/>
        <v>856998.9</v>
      </c>
      <c r="N19" s="96">
        <f t="shared" si="4"/>
        <v>871432.7</v>
      </c>
      <c r="O19" s="96">
        <f t="shared" si="4"/>
        <v>882467</v>
      </c>
      <c r="P19" s="96">
        <f t="shared" si="4"/>
        <v>894979.6</v>
      </c>
      <c r="Q19" s="97">
        <f t="shared" si="4"/>
        <v>909826.9</v>
      </c>
      <c r="R19" s="98">
        <f>R21+R22</f>
        <v>1523651.1</v>
      </c>
      <c r="S19" s="96">
        <f t="shared" si="4"/>
        <v>1554331.7999999998</v>
      </c>
      <c r="T19" s="96">
        <f t="shared" si="4"/>
        <v>1604468.5</v>
      </c>
      <c r="U19" s="96">
        <f t="shared" si="4"/>
        <v>1657241.7999999998</v>
      </c>
      <c r="V19" s="97">
        <f t="shared" si="4"/>
        <v>1713653.9</v>
      </c>
    </row>
    <row r="20" spans="1:22" ht="20.25">
      <c r="A20" s="62" t="s">
        <v>10</v>
      </c>
      <c r="B20" s="28"/>
      <c r="C20" s="56"/>
      <c r="D20" s="30"/>
      <c r="E20" s="30"/>
      <c r="F20" s="30"/>
      <c r="G20" s="57"/>
      <c r="H20" s="56"/>
      <c r="I20" s="30"/>
      <c r="J20" s="30"/>
      <c r="K20" s="30"/>
      <c r="L20" s="57"/>
      <c r="M20" s="56"/>
      <c r="N20" s="30"/>
      <c r="O20" s="30"/>
      <c r="P20" s="30"/>
      <c r="Q20" s="57"/>
      <c r="R20" s="47"/>
      <c r="S20" s="30"/>
      <c r="T20" s="30"/>
      <c r="U20" s="30"/>
      <c r="V20" s="57"/>
    </row>
    <row r="21" spans="1:22" ht="36.75" customHeight="1">
      <c r="A21" s="62" t="s">
        <v>19</v>
      </c>
      <c r="B21" s="28" t="s">
        <v>9</v>
      </c>
      <c r="C21" s="56">
        <f aca="true" t="shared" si="5" ref="C21:G22">H21+M21+R21</f>
        <v>3240380.3</v>
      </c>
      <c r="D21" s="30">
        <f t="shared" si="5"/>
        <v>3253411.5</v>
      </c>
      <c r="E21" s="30">
        <f t="shared" si="5"/>
        <v>3298345.5999999996</v>
      </c>
      <c r="F21" s="30">
        <f t="shared" si="5"/>
        <v>3345770.7</v>
      </c>
      <c r="G21" s="57">
        <f t="shared" si="5"/>
        <v>3396155.8</v>
      </c>
      <c r="H21" s="56">
        <v>1569757.9</v>
      </c>
      <c r="I21" s="30">
        <v>1563722.4</v>
      </c>
      <c r="J21" s="30">
        <v>1582411.5</v>
      </c>
      <c r="K21" s="30">
        <v>1599498</v>
      </c>
      <c r="L21" s="57">
        <v>1616774.8</v>
      </c>
      <c r="M21" s="56">
        <v>747476.5</v>
      </c>
      <c r="N21" s="30">
        <v>755795.5</v>
      </c>
      <c r="O21" s="30">
        <v>761552.3</v>
      </c>
      <c r="P21" s="30">
        <v>769216.5</v>
      </c>
      <c r="Q21" s="57">
        <v>776418.3</v>
      </c>
      <c r="R21" s="47">
        <v>923145.9</v>
      </c>
      <c r="S21" s="30">
        <v>933893.6</v>
      </c>
      <c r="T21" s="30">
        <v>954381.8</v>
      </c>
      <c r="U21" s="30">
        <v>977056.2</v>
      </c>
      <c r="V21" s="57">
        <v>1002962.7</v>
      </c>
    </row>
    <row r="22" spans="1:22" ht="43.5" customHeight="1">
      <c r="A22" s="62" t="s">
        <v>15</v>
      </c>
      <c r="B22" s="28" t="s">
        <v>9</v>
      </c>
      <c r="C22" s="56">
        <f t="shared" si="5"/>
        <v>792843.8999999999</v>
      </c>
      <c r="D22" s="30">
        <f t="shared" si="5"/>
        <v>824635.7999999999</v>
      </c>
      <c r="E22" s="30">
        <f t="shared" si="5"/>
        <v>863917.5</v>
      </c>
      <c r="F22" s="30">
        <f t="shared" si="5"/>
        <v>904692.5</v>
      </c>
      <c r="G22" s="57">
        <f t="shared" si="5"/>
        <v>949733.1</v>
      </c>
      <c r="H22" s="56">
        <v>82816.3</v>
      </c>
      <c r="I22" s="30">
        <v>88560.4</v>
      </c>
      <c r="J22" s="30">
        <v>92916.1</v>
      </c>
      <c r="K22" s="30">
        <v>98743.8</v>
      </c>
      <c r="L22" s="57">
        <v>105633.3</v>
      </c>
      <c r="M22" s="56">
        <v>109522.4</v>
      </c>
      <c r="N22" s="30">
        <v>115637.2</v>
      </c>
      <c r="O22" s="30">
        <v>120914.7</v>
      </c>
      <c r="P22" s="30">
        <v>125763.1</v>
      </c>
      <c r="Q22" s="57">
        <v>133408.6</v>
      </c>
      <c r="R22" s="47">
        <v>600505.2</v>
      </c>
      <c r="S22" s="30">
        <v>620438.2</v>
      </c>
      <c r="T22" s="30">
        <v>650086.7</v>
      </c>
      <c r="U22" s="30">
        <v>680185.6</v>
      </c>
      <c r="V22" s="57">
        <v>710691.2</v>
      </c>
    </row>
    <row r="23" spans="1:22" ht="49.5" customHeight="1">
      <c r="A23" s="93" t="s">
        <v>17</v>
      </c>
      <c r="B23" s="99" t="s">
        <v>16</v>
      </c>
      <c r="C23" s="100">
        <v>121.4</v>
      </c>
      <c r="D23" s="101">
        <f>D19/C19*100</f>
        <v>101.11134659957656</v>
      </c>
      <c r="E23" s="101">
        <f>E19/D19*100</f>
        <v>102.06510110856242</v>
      </c>
      <c r="F23" s="101">
        <f>F19/E19*100</f>
        <v>102.11904192216971</v>
      </c>
      <c r="G23" s="102">
        <f>G19/F19*100</f>
        <v>102.24506590246445</v>
      </c>
      <c r="H23" s="100">
        <v>142.6</v>
      </c>
      <c r="I23" s="101">
        <f>I19/H19*100</f>
        <v>99.98236690370695</v>
      </c>
      <c r="J23" s="101">
        <f>J19/I19*100</f>
        <v>101.39472492239223</v>
      </c>
      <c r="K23" s="101">
        <f>K19/J19*100</f>
        <v>101.36774443398413</v>
      </c>
      <c r="L23" s="102">
        <f>L19/K19*100</f>
        <v>101.4230187950856</v>
      </c>
      <c r="M23" s="100">
        <v>139.5</v>
      </c>
      <c r="N23" s="101">
        <f>N19/M19*100</f>
        <v>101.68422619912347</v>
      </c>
      <c r="O23" s="101">
        <f>O19/N19*100</f>
        <v>101.26622514853987</v>
      </c>
      <c r="P23" s="101">
        <f>P19/O19*100</f>
        <v>101.41791137798921</v>
      </c>
      <c r="Q23" s="102">
        <f>Q19/P19*100</f>
        <v>101.65895401414737</v>
      </c>
      <c r="R23" s="103">
        <v>98.3</v>
      </c>
      <c r="S23" s="101">
        <f>S19/R19*100</f>
        <v>102.01363028583117</v>
      </c>
      <c r="T23" s="101">
        <f>T19/S19*100</f>
        <v>103.22561115972795</v>
      </c>
      <c r="U23" s="101">
        <f>U19/T19*100</f>
        <v>103.28914528393669</v>
      </c>
      <c r="V23" s="102">
        <f>V19/U19*100</f>
        <v>103.40397520748029</v>
      </c>
    </row>
    <row r="24" spans="1:23" ht="21.75" customHeight="1">
      <c r="A24" s="63" t="s">
        <v>10</v>
      </c>
      <c r="B24" s="28"/>
      <c r="C24" s="52"/>
      <c r="D24" s="26"/>
      <c r="E24" s="26"/>
      <c r="F24" s="26"/>
      <c r="G24" s="53"/>
      <c r="H24" s="52"/>
      <c r="I24" s="26"/>
      <c r="J24" s="26"/>
      <c r="K24" s="26"/>
      <c r="L24" s="53"/>
      <c r="M24" s="52"/>
      <c r="N24" s="30"/>
      <c r="O24" s="30"/>
      <c r="P24" s="30"/>
      <c r="Q24" s="57"/>
      <c r="R24" s="46"/>
      <c r="S24" s="30"/>
      <c r="T24" s="30"/>
      <c r="U24" s="30"/>
      <c r="V24" s="57"/>
      <c r="W24" s="17"/>
    </row>
    <row r="25" spans="1:23" ht="22.5" customHeight="1" hidden="1">
      <c r="A25" s="62" t="s">
        <v>19</v>
      </c>
      <c r="B25" s="28" t="s">
        <v>9</v>
      </c>
      <c r="C25" s="54">
        <v>127.4</v>
      </c>
      <c r="D25" s="29">
        <f aca="true" t="shared" si="6" ref="D25:G26">D21/C21*100</f>
        <v>100.40215032784887</v>
      </c>
      <c r="E25" s="29">
        <f t="shared" si="6"/>
        <v>101.38113792245463</v>
      </c>
      <c r="F25" s="29">
        <f t="shared" si="6"/>
        <v>101.43784508209208</v>
      </c>
      <c r="G25" s="55">
        <f t="shared" si="6"/>
        <v>101.50593404383628</v>
      </c>
      <c r="H25" s="54">
        <v>144.9</v>
      </c>
      <c r="I25" s="29">
        <f aca="true" t="shared" si="7" ref="I25:L26">I21/H21*100</f>
        <v>99.61551395919078</v>
      </c>
      <c r="J25" s="29">
        <f t="shared" si="7"/>
        <v>101.19516737753453</v>
      </c>
      <c r="K25" s="29">
        <f t="shared" si="7"/>
        <v>101.0797760253891</v>
      </c>
      <c r="L25" s="55">
        <f t="shared" si="7"/>
        <v>101.08013889357785</v>
      </c>
      <c r="M25" s="74">
        <v>142</v>
      </c>
      <c r="N25" s="29">
        <f aca="true" t="shared" si="8" ref="N25:Q26">N21/M21*100</f>
        <v>101.1129446878932</v>
      </c>
      <c r="O25" s="29">
        <f t="shared" si="8"/>
        <v>100.76168751997068</v>
      </c>
      <c r="P25" s="29">
        <f t="shared" si="8"/>
        <v>101.0063918131427</v>
      </c>
      <c r="Q25" s="55">
        <f t="shared" si="8"/>
        <v>100.93625136746287</v>
      </c>
      <c r="R25" s="73">
        <v>98.9</v>
      </c>
      <c r="S25" s="29">
        <f aca="true" t="shared" si="9" ref="S25:V26">S21/R21*100</f>
        <v>101.16424716829701</v>
      </c>
      <c r="T25" s="29">
        <f t="shared" si="9"/>
        <v>102.19384735049046</v>
      </c>
      <c r="U25" s="29">
        <f t="shared" si="9"/>
        <v>102.37582066212913</v>
      </c>
      <c r="V25" s="55">
        <f t="shared" si="9"/>
        <v>102.6514851448668</v>
      </c>
      <c r="W25" s="17"/>
    </row>
    <row r="26" spans="1:23" ht="22.5" customHeight="1" hidden="1">
      <c r="A26" s="62" t="s">
        <v>20</v>
      </c>
      <c r="B26" s="28" t="s">
        <v>9</v>
      </c>
      <c r="C26" s="54">
        <v>101.6</v>
      </c>
      <c r="D26" s="29">
        <f t="shared" si="6"/>
        <v>104.0098561646246</v>
      </c>
      <c r="E26" s="29">
        <f t="shared" si="6"/>
        <v>104.76352105984243</v>
      </c>
      <c r="F26" s="29">
        <f t="shared" si="6"/>
        <v>104.71977937708172</v>
      </c>
      <c r="G26" s="55">
        <f t="shared" si="6"/>
        <v>104.97855348640559</v>
      </c>
      <c r="H26" s="54">
        <v>109.4</v>
      </c>
      <c r="I26" s="29">
        <f t="shared" si="7"/>
        <v>106.93595342945773</v>
      </c>
      <c r="J26" s="29">
        <f t="shared" si="7"/>
        <v>104.91833821888792</v>
      </c>
      <c r="K26" s="29">
        <f t="shared" si="7"/>
        <v>106.27200237633735</v>
      </c>
      <c r="L26" s="55">
        <f t="shared" si="7"/>
        <v>106.97714691960407</v>
      </c>
      <c r="M26" s="74">
        <v>124.4</v>
      </c>
      <c r="N26" s="29">
        <f t="shared" si="8"/>
        <v>105.58315011358408</v>
      </c>
      <c r="O26" s="29">
        <f t="shared" si="8"/>
        <v>104.56384277723778</v>
      </c>
      <c r="P26" s="29">
        <f t="shared" si="8"/>
        <v>104.00976887012085</v>
      </c>
      <c r="Q26" s="55">
        <f t="shared" si="8"/>
        <v>106.07928716769864</v>
      </c>
      <c r="R26" s="73">
        <v>98.9</v>
      </c>
      <c r="S26" s="29">
        <f t="shared" si="9"/>
        <v>103.3193717556484</v>
      </c>
      <c r="T26" s="29">
        <f t="shared" si="9"/>
        <v>104.77863871051139</v>
      </c>
      <c r="U26" s="29">
        <f t="shared" si="9"/>
        <v>104.62998243157413</v>
      </c>
      <c r="V26" s="55">
        <f t="shared" si="9"/>
        <v>104.48489353494107</v>
      </c>
      <c r="W26" s="17"/>
    </row>
    <row r="27" spans="1:23" ht="27.75" customHeight="1" hidden="1">
      <c r="A27" s="62" t="s">
        <v>39</v>
      </c>
      <c r="B27" s="28" t="s">
        <v>16</v>
      </c>
      <c r="C27" s="56">
        <v>103.9</v>
      </c>
      <c r="D27" s="30">
        <v>103.7</v>
      </c>
      <c r="E27" s="30">
        <v>105.3</v>
      </c>
      <c r="F27" s="30">
        <v>103.5</v>
      </c>
      <c r="G27" s="57">
        <v>103.4</v>
      </c>
      <c r="H27" s="56">
        <v>103.9</v>
      </c>
      <c r="I27" s="30">
        <v>103.7</v>
      </c>
      <c r="J27" s="30">
        <v>105.3</v>
      </c>
      <c r="K27" s="30">
        <v>103.5</v>
      </c>
      <c r="L27" s="57">
        <v>103.4</v>
      </c>
      <c r="M27" s="56">
        <v>103.9</v>
      </c>
      <c r="N27" s="30">
        <v>103.7</v>
      </c>
      <c r="O27" s="30">
        <v>105.3</v>
      </c>
      <c r="P27" s="30">
        <v>103.5</v>
      </c>
      <c r="Q27" s="57">
        <v>103.4</v>
      </c>
      <c r="R27" s="47">
        <v>103.9</v>
      </c>
      <c r="S27" s="30">
        <v>103.7</v>
      </c>
      <c r="T27" s="30">
        <v>105.3</v>
      </c>
      <c r="U27" s="30">
        <v>103.5</v>
      </c>
      <c r="V27" s="57">
        <v>103.4</v>
      </c>
      <c r="W27" s="17"/>
    </row>
    <row r="28" spans="1:23" ht="27" customHeight="1" hidden="1">
      <c r="A28" s="62" t="s">
        <v>40</v>
      </c>
      <c r="B28" s="28" t="s">
        <v>16</v>
      </c>
      <c r="C28" s="56">
        <v>105.4</v>
      </c>
      <c r="D28" s="30">
        <v>104</v>
      </c>
      <c r="E28" s="30">
        <v>106.4</v>
      </c>
      <c r="F28" s="30">
        <v>103.1</v>
      </c>
      <c r="G28" s="57">
        <v>103</v>
      </c>
      <c r="H28" s="56">
        <v>105.4</v>
      </c>
      <c r="I28" s="30">
        <v>104</v>
      </c>
      <c r="J28" s="30">
        <v>106.4</v>
      </c>
      <c r="K28" s="30">
        <v>103.1</v>
      </c>
      <c r="L28" s="57">
        <v>103</v>
      </c>
      <c r="M28" s="56">
        <v>105.4</v>
      </c>
      <c r="N28" s="30">
        <v>104</v>
      </c>
      <c r="O28" s="30">
        <v>106.4</v>
      </c>
      <c r="P28" s="30">
        <v>103.1</v>
      </c>
      <c r="Q28" s="57">
        <v>103</v>
      </c>
      <c r="R28" s="47">
        <v>105.4</v>
      </c>
      <c r="S28" s="30">
        <v>104</v>
      </c>
      <c r="T28" s="30">
        <v>106.4</v>
      </c>
      <c r="U28" s="30">
        <v>103.1</v>
      </c>
      <c r="V28" s="57">
        <v>103</v>
      </c>
      <c r="W28" s="17"/>
    </row>
    <row r="29" spans="1:23" ht="24.75" customHeight="1" hidden="1">
      <c r="A29" s="62" t="s">
        <v>41</v>
      </c>
      <c r="B29" s="28" t="s">
        <v>16</v>
      </c>
      <c r="C29" s="56">
        <v>101.9</v>
      </c>
      <c r="D29" s="30">
        <v>103.4</v>
      </c>
      <c r="E29" s="30">
        <v>103.8</v>
      </c>
      <c r="F29" s="30">
        <v>104.1</v>
      </c>
      <c r="G29" s="57">
        <v>103.8</v>
      </c>
      <c r="H29" s="56">
        <v>101.9</v>
      </c>
      <c r="I29" s="30">
        <v>103.4</v>
      </c>
      <c r="J29" s="30">
        <v>103.8</v>
      </c>
      <c r="K29" s="30">
        <v>104.1</v>
      </c>
      <c r="L29" s="57">
        <v>103.8</v>
      </c>
      <c r="M29" s="56">
        <v>101.9</v>
      </c>
      <c r="N29" s="30">
        <v>103.4</v>
      </c>
      <c r="O29" s="30">
        <v>103.8</v>
      </c>
      <c r="P29" s="30">
        <v>104.1</v>
      </c>
      <c r="Q29" s="57">
        <v>103.8</v>
      </c>
      <c r="R29" s="47">
        <v>101.9</v>
      </c>
      <c r="S29" s="30">
        <v>103.4</v>
      </c>
      <c r="T29" s="30">
        <v>103.8</v>
      </c>
      <c r="U29" s="30">
        <v>104.1</v>
      </c>
      <c r="V29" s="57">
        <v>103.8</v>
      </c>
      <c r="W29" s="17"/>
    </row>
    <row r="30" spans="1:23" ht="60.75" customHeight="1">
      <c r="A30" s="93" t="s">
        <v>38</v>
      </c>
      <c r="B30" s="104" t="s">
        <v>9</v>
      </c>
      <c r="C30" s="95">
        <f>H30+M30+R30</f>
        <v>4033224.2</v>
      </c>
      <c r="D30" s="96">
        <f>I30+N30+S30</f>
        <v>4236221.3772</v>
      </c>
      <c r="E30" s="96">
        <f>J30+O30+T30</f>
        <v>4569132.904626001</v>
      </c>
      <c r="F30" s="96">
        <f>K30+P30+U30</f>
        <v>4819659.295881199</v>
      </c>
      <c r="G30" s="97">
        <f>L30+Q30+V30</f>
        <v>5057374.558944384</v>
      </c>
      <c r="H30" s="95">
        <v>1652574.2</v>
      </c>
      <c r="I30" s="96">
        <f>I32+I33</f>
        <v>1717842.7495999997</v>
      </c>
      <c r="J30" s="96">
        <f>J32+J33</f>
        <v>1850759.3762412</v>
      </c>
      <c r="K30" s="96">
        <f>K32+K33</f>
        <v>1935134.8113370535</v>
      </c>
      <c r="L30" s="97">
        <f>L32+L33</f>
        <v>2022363.3739612654</v>
      </c>
      <c r="M30" s="95">
        <v>856998.9</v>
      </c>
      <c r="N30" s="96">
        <f>N32+N33</f>
        <v>905596.1847999999</v>
      </c>
      <c r="O30" s="96">
        <f>O32+O33</f>
        <v>964559.9493604002</v>
      </c>
      <c r="P30" s="96">
        <f>P32+P33</f>
        <v>1009867.5540253106</v>
      </c>
      <c r="Q30" s="97">
        <f>Q32+Q33</f>
        <v>1032213.3426631924</v>
      </c>
      <c r="R30" s="98">
        <v>1523651.1</v>
      </c>
      <c r="S30" s="96">
        <f>S32+S33</f>
        <v>1612782.4427999998</v>
      </c>
      <c r="T30" s="96">
        <f>T32+T33</f>
        <v>1753813.5790244</v>
      </c>
      <c r="U30" s="96">
        <f>U32+U33</f>
        <v>1874656.9305188349</v>
      </c>
      <c r="V30" s="97">
        <f>V32+V33</f>
        <v>2002797.842319926</v>
      </c>
      <c r="W30" s="17"/>
    </row>
    <row r="31" spans="1:23" ht="6.75" customHeight="1">
      <c r="A31" s="105" t="s">
        <v>10</v>
      </c>
      <c r="B31" s="104"/>
      <c r="C31" s="106"/>
      <c r="D31" s="107"/>
      <c r="E31" s="107"/>
      <c r="F31" s="107"/>
      <c r="G31" s="108"/>
      <c r="H31" s="106"/>
      <c r="I31" s="107"/>
      <c r="J31" s="107"/>
      <c r="K31" s="107"/>
      <c r="L31" s="108"/>
      <c r="M31" s="106"/>
      <c r="N31" s="107"/>
      <c r="O31" s="107"/>
      <c r="P31" s="107"/>
      <c r="Q31" s="108"/>
      <c r="R31" s="109"/>
      <c r="S31" s="107"/>
      <c r="T31" s="107"/>
      <c r="U31" s="107"/>
      <c r="V31" s="108"/>
      <c r="W31" s="17"/>
    </row>
    <row r="32" spans="1:23" ht="49.5" customHeight="1">
      <c r="A32" s="62" t="s">
        <v>19</v>
      </c>
      <c r="B32" s="28" t="s">
        <v>9</v>
      </c>
      <c r="C32" s="56">
        <f>H32+M32+R32</f>
        <v>3240380.3</v>
      </c>
      <c r="D32" s="30">
        <f>I32+N32+S32</f>
        <v>3383547.96</v>
      </c>
      <c r="E32" s="30">
        <f aca="true" t="shared" si="10" ref="D32:G33">J32+O32+T32</f>
        <v>3641897.1632160004</v>
      </c>
      <c r="F32" s="30">
        <f t="shared" si="10"/>
        <v>3808849.105040089</v>
      </c>
      <c r="G32" s="57">
        <f t="shared" si="10"/>
        <v>3955917.5532663604</v>
      </c>
      <c r="H32" s="56">
        <v>1569757.9</v>
      </c>
      <c r="I32" s="30">
        <f>I21*I28/100</f>
        <v>1626271.2959999999</v>
      </c>
      <c r="J32" s="30">
        <f>J21*I28/100*J28/100</f>
        <v>1751033.26944</v>
      </c>
      <c r="K32" s="30">
        <f>K21*K28/100*J28/100*I28/100</f>
        <v>1824808.66259328</v>
      </c>
      <c r="L32" s="57">
        <f>L21*I28/100*J28/100*K28/100*L28/100</f>
        <v>1899854.704612068</v>
      </c>
      <c r="M32" s="56">
        <v>747476.5</v>
      </c>
      <c r="N32" s="30">
        <f>N21*N28/100</f>
        <v>786027.32</v>
      </c>
      <c r="O32" s="30">
        <f>O21*M28/100*N28/100</f>
        <v>834783.1691680002</v>
      </c>
      <c r="P32" s="30">
        <f>P21*N27/100*O27/100*P27/100</f>
        <v>869352.8232059773</v>
      </c>
      <c r="Q32" s="57">
        <f>Q21*N27/100*O27/100*P27/100</f>
        <v>877492.1509013204</v>
      </c>
      <c r="R32" s="47">
        <v>923145.9</v>
      </c>
      <c r="S32" s="30">
        <f>S21*S28/100</f>
        <v>971249.3439999999</v>
      </c>
      <c r="T32" s="30">
        <f>T21*T28/100*S28/100</f>
        <v>1056080.7246080001</v>
      </c>
      <c r="U32" s="30">
        <f>U21*S28/100*T28/100*U28/100</f>
        <v>1114687.6192408318</v>
      </c>
      <c r="V32" s="57">
        <f>V21*V28/100*U28/100*T28/100*S28/100</f>
        <v>1178570.697752972</v>
      </c>
      <c r="W32" s="17"/>
    </row>
    <row r="33" spans="1:23" ht="53.25" customHeight="1" thickBot="1">
      <c r="A33" s="78" t="s">
        <v>20</v>
      </c>
      <c r="B33" s="79" t="s">
        <v>9</v>
      </c>
      <c r="C33" s="80">
        <f>H33+M33+R33</f>
        <v>792843.8999999999</v>
      </c>
      <c r="D33" s="81">
        <f t="shared" si="10"/>
        <v>852673.4171999999</v>
      </c>
      <c r="E33" s="81">
        <f t="shared" si="10"/>
        <v>927235.74141</v>
      </c>
      <c r="F33" s="81">
        <f t="shared" si="10"/>
        <v>1010810.19084111</v>
      </c>
      <c r="G33" s="82">
        <f t="shared" si="10"/>
        <v>1101457.0056780237</v>
      </c>
      <c r="H33" s="80">
        <v>82816.3</v>
      </c>
      <c r="I33" s="81">
        <f>I22*I29/100</f>
        <v>91571.4536</v>
      </c>
      <c r="J33" s="81">
        <f>J22*I29/100*J29/100</f>
        <v>99726.1068012</v>
      </c>
      <c r="K33" s="81">
        <f>K22*I29/100*J29/100*K29/100</f>
        <v>110326.1487437736</v>
      </c>
      <c r="L33" s="82">
        <f>L22*I29/100*J29/100*K29/100*L29/100</f>
        <v>122508.66934919756</v>
      </c>
      <c r="M33" s="75">
        <v>109522.4</v>
      </c>
      <c r="N33" s="69">
        <f>N22*N29/100</f>
        <v>119568.86480000001</v>
      </c>
      <c r="O33" s="69">
        <f>O22*O29/100*N29/100</f>
        <v>129776.78019240001</v>
      </c>
      <c r="P33" s="69">
        <f>P22*N29/100*O29/100*P29/100</f>
        <v>140514.7308193332</v>
      </c>
      <c r="Q33" s="70">
        <f>Q22*N29/100*O29/100*P29/100*Q29/100</f>
        <v>154721.19176187203</v>
      </c>
      <c r="R33" s="76">
        <v>600505.2</v>
      </c>
      <c r="S33" s="69">
        <f>S22*S29/100</f>
        <v>641533.0987999999</v>
      </c>
      <c r="T33" s="69">
        <f>T22*S29/100*T29/100</f>
        <v>697732.8544164001</v>
      </c>
      <c r="U33" s="69">
        <f>U22*S29/100*T29/100*U29/100</f>
        <v>759969.3112780032</v>
      </c>
      <c r="V33" s="70">
        <f>V22*S29/100*T29/100*U29/100*V29/100</f>
        <v>824227.1445669541</v>
      </c>
      <c r="W33" s="17"/>
    </row>
    <row r="34" spans="1:22" ht="47.25" customHeight="1">
      <c r="A34" s="85" t="s">
        <v>11</v>
      </c>
      <c r="B34" s="86" t="s">
        <v>12</v>
      </c>
      <c r="C34" s="49">
        <v>29</v>
      </c>
      <c r="D34" s="50">
        <v>29</v>
      </c>
      <c r="E34" s="50">
        <v>29</v>
      </c>
      <c r="F34" s="50">
        <v>29</v>
      </c>
      <c r="G34" s="51">
        <v>29</v>
      </c>
      <c r="H34" s="87">
        <v>29</v>
      </c>
      <c r="I34" s="50">
        <v>29</v>
      </c>
      <c r="J34" s="50">
        <v>29</v>
      </c>
      <c r="K34" s="50">
        <v>29</v>
      </c>
      <c r="L34" s="51">
        <v>29</v>
      </c>
      <c r="M34" s="77" t="s">
        <v>14</v>
      </c>
      <c r="N34" s="68" t="s">
        <v>14</v>
      </c>
      <c r="O34" s="68" t="s">
        <v>14</v>
      </c>
      <c r="P34" s="68" t="s">
        <v>14</v>
      </c>
      <c r="Q34" s="68" t="s">
        <v>14</v>
      </c>
      <c r="R34" s="68" t="s">
        <v>14</v>
      </c>
      <c r="S34" s="68" t="s">
        <v>14</v>
      </c>
      <c r="T34" s="68" t="s">
        <v>14</v>
      </c>
      <c r="U34" s="68" t="s">
        <v>14</v>
      </c>
      <c r="V34" s="68" t="s">
        <v>14</v>
      </c>
    </row>
    <row r="35" spans="1:22" ht="51.75" customHeight="1">
      <c r="A35" s="18" t="s">
        <v>28</v>
      </c>
      <c r="B35" s="27" t="s">
        <v>12</v>
      </c>
      <c r="C35" s="52">
        <v>0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48" t="s">
        <v>14</v>
      </c>
      <c r="N35" s="31" t="s">
        <v>14</v>
      </c>
      <c r="O35" s="31" t="s">
        <v>14</v>
      </c>
      <c r="P35" s="31" t="s">
        <v>14</v>
      </c>
      <c r="Q35" s="31" t="s">
        <v>14</v>
      </c>
      <c r="R35" s="31" t="s">
        <v>14</v>
      </c>
      <c r="S35" s="31" t="s">
        <v>14</v>
      </c>
      <c r="T35" s="31" t="s">
        <v>14</v>
      </c>
      <c r="U35" s="31" t="s">
        <v>14</v>
      </c>
      <c r="V35" s="31" t="s">
        <v>14</v>
      </c>
    </row>
    <row r="36" spans="1:22" ht="42" customHeight="1">
      <c r="A36" s="19" t="s">
        <v>6</v>
      </c>
      <c r="B36" s="27" t="s">
        <v>13</v>
      </c>
      <c r="C36" s="66">
        <v>381739</v>
      </c>
      <c r="D36" s="64">
        <v>400825</v>
      </c>
      <c r="E36" s="64">
        <v>424875</v>
      </c>
      <c r="F36" s="64">
        <v>452492</v>
      </c>
      <c r="G36" s="67">
        <v>479642</v>
      </c>
      <c r="H36" s="66">
        <v>381739</v>
      </c>
      <c r="I36" s="64">
        <v>400825</v>
      </c>
      <c r="J36" s="64">
        <v>424875</v>
      </c>
      <c r="K36" s="64">
        <v>452492</v>
      </c>
      <c r="L36" s="67">
        <v>479642</v>
      </c>
      <c r="M36" s="48" t="s">
        <v>14</v>
      </c>
      <c r="N36" s="31" t="s">
        <v>14</v>
      </c>
      <c r="O36" s="31" t="s">
        <v>14</v>
      </c>
      <c r="P36" s="31" t="s">
        <v>14</v>
      </c>
      <c r="Q36" s="31" t="s">
        <v>14</v>
      </c>
      <c r="R36" s="31" t="s">
        <v>14</v>
      </c>
      <c r="S36" s="31" t="s">
        <v>14</v>
      </c>
      <c r="T36" s="31" t="s">
        <v>14</v>
      </c>
      <c r="U36" s="31" t="s">
        <v>14</v>
      </c>
      <c r="V36" s="31" t="s">
        <v>14</v>
      </c>
    </row>
    <row r="37" spans="1:22" ht="48" customHeight="1">
      <c r="A37" s="18" t="s">
        <v>7</v>
      </c>
      <c r="B37" s="27" t="s">
        <v>13</v>
      </c>
      <c r="C37" s="52">
        <v>381739</v>
      </c>
      <c r="D37" s="26">
        <v>400825</v>
      </c>
      <c r="E37" s="26">
        <v>424875</v>
      </c>
      <c r="F37" s="26">
        <v>452492</v>
      </c>
      <c r="G37" s="53">
        <v>479642</v>
      </c>
      <c r="H37" s="52">
        <v>381739</v>
      </c>
      <c r="I37" s="26">
        <v>400825</v>
      </c>
      <c r="J37" s="26">
        <v>424875</v>
      </c>
      <c r="K37" s="26">
        <v>452492</v>
      </c>
      <c r="L37" s="53">
        <v>479642</v>
      </c>
      <c r="M37" s="48" t="s">
        <v>14</v>
      </c>
      <c r="N37" s="31" t="s">
        <v>14</v>
      </c>
      <c r="O37" s="31" t="s">
        <v>14</v>
      </c>
      <c r="P37" s="31" t="s">
        <v>14</v>
      </c>
      <c r="Q37" s="31" t="s">
        <v>14</v>
      </c>
      <c r="R37" s="31" t="s">
        <v>14</v>
      </c>
      <c r="S37" s="31" t="s">
        <v>14</v>
      </c>
      <c r="T37" s="31" t="s">
        <v>14</v>
      </c>
      <c r="U37" s="31" t="s">
        <v>14</v>
      </c>
      <c r="V37" s="31" t="s">
        <v>14</v>
      </c>
    </row>
    <row r="38" spans="1:22" ht="47.25" customHeight="1" thickBot="1">
      <c r="A38" s="20" t="s">
        <v>21</v>
      </c>
      <c r="B38" s="32" t="s">
        <v>9</v>
      </c>
      <c r="C38" s="88">
        <v>1440459</v>
      </c>
      <c r="D38" s="89">
        <v>1500000</v>
      </c>
      <c r="E38" s="90">
        <v>1560000</v>
      </c>
      <c r="F38" s="90">
        <v>1620000</v>
      </c>
      <c r="G38" s="91">
        <v>1680000</v>
      </c>
      <c r="H38" s="92">
        <v>1440459</v>
      </c>
      <c r="I38" s="89">
        <v>1500000</v>
      </c>
      <c r="J38" s="90">
        <v>1560000</v>
      </c>
      <c r="K38" s="90">
        <v>1620000</v>
      </c>
      <c r="L38" s="91">
        <v>1680000</v>
      </c>
      <c r="M38" s="48" t="s">
        <v>14</v>
      </c>
      <c r="N38" s="31" t="s">
        <v>14</v>
      </c>
      <c r="O38" s="31" t="s">
        <v>14</v>
      </c>
      <c r="P38" s="31" t="s">
        <v>14</v>
      </c>
      <c r="Q38" s="31" t="s">
        <v>14</v>
      </c>
      <c r="R38" s="31" t="s">
        <v>14</v>
      </c>
      <c r="S38" s="31" t="s">
        <v>14</v>
      </c>
      <c r="T38" s="31" t="s">
        <v>14</v>
      </c>
      <c r="U38" s="31" t="s">
        <v>14</v>
      </c>
      <c r="V38" s="31" t="s">
        <v>14</v>
      </c>
    </row>
    <row r="39" ht="20.25">
      <c r="A39" s="8"/>
    </row>
    <row r="40" spans="2:9" ht="20.25">
      <c r="B40" s="84"/>
      <c r="C40" s="14"/>
      <c r="D40" s="14"/>
      <c r="E40" s="14"/>
      <c r="F40" s="14"/>
      <c r="G40" s="14"/>
      <c r="H40" s="14"/>
      <c r="I40" s="14"/>
    </row>
    <row r="41" spans="3:9" ht="20.25">
      <c r="C41" s="14"/>
      <c r="D41" s="14"/>
      <c r="E41" s="14"/>
      <c r="F41" s="14"/>
      <c r="G41" s="14"/>
      <c r="H41" s="14"/>
      <c r="I41" s="14"/>
    </row>
    <row r="42" spans="1:9" ht="33.75" customHeight="1">
      <c r="A42" s="83"/>
      <c r="C42" s="16"/>
      <c r="D42" s="16"/>
      <c r="E42" s="16"/>
      <c r="F42" s="16"/>
      <c r="G42" s="16"/>
      <c r="H42" s="16"/>
      <c r="I42" s="7"/>
    </row>
    <row r="43" spans="3:9" ht="20.25">
      <c r="C43" s="15"/>
      <c r="D43" s="15"/>
      <c r="E43" s="15"/>
      <c r="F43" s="15"/>
      <c r="G43" s="15"/>
      <c r="H43" s="15"/>
      <c r="I43" s="15"/>
    </row>
  </sheetData>
  <sheetProtection/>
  <mergeCells count="8">
    <mergeCell ref="C3:M3"/>
    <mergeCell ref="B4:B7"/>
    <mergeCell ref="H5:L6"/>
    <mergeCell ref="A4:A7"/>
    <mergeCell ref="C4:G6"/>
    <mergeCell ref="H4:V4"/>
    <mergeCell ref="R5:V6"/>
    <mergeCell ref="M5:Q6"/>
  </mergeCells>
  <printOptions/>
  <pageMargins left="0.3937007874015748" right="0.1968503937007874" top="0.1968503937007874" bottom="0.1968503937007874" header="0" footer="0"/>
  <pageSetup fitToWidth="2" horizontalDpi="300" verticalDpi="300" orientation="landscape" paperSize="9" scale="3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ГУЭР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Косякина</dc:creator>
  <cp:keywords/>
  <dc:description/>
  <cp:lastModifiedBy>mHanukova</cp:lastModifiedBy>
  <cp:lastPrinted>2017-08-08T11:18:41Z</cp:lastPrinted>
  <dcterms:created xsi:type="dcterms:W3CDTF">2002-03-25T08:31:58Z</dcterms:created>
  <dcterms:modified xsi:type="dcterms:W3CDTF">2017-08-08T11:33:07Z</dcterms:modified>
  <cp:category/>
  <cp:version/>
  <cp:contentType/>
  <cp:contentStatus/>
</cp:coreProperties>
</file>