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315" activeTab="0"/>
  </bookViews>
  <sheets>
    <sheet name="СФБ " sheetId="1" r:id="rId1"/>
    <sheet name="Прибыль" sheetId="2" r:id="rId2"/>
    <sheet name="НДФЛ" sheetId="3" r:id="rId3"/>
    <sheet name="Акциз" sheetId="4" r:id="rId4"/>
    <sheet name="по предприятиям!" sheetId="5" r:id="rId5"/>
  </sheets>
  <definedNames>
    <definedName name="_xlnm.Print_Titles" localSheetId="0">'СФБ '!$5:$6</definedName>
  </definedNames>
  <calcPr fullCalcOnLoad="1"/>
</workbook>
</file>

<file path=xl/sharedStrings.xml><?xml version="1.0" encoding="utf-8"?>
<sst xmlns="http://schemas.openxmlformats.org/spreadsheetml/2006/main" count="262" uniqueCount="143">
  <si>
    <t>Показатели</t>
  </si>
  <si>
    <t xml:space="preserve">Единица </t>
  </si>
  <si>
    <t>оценка</t>
  </si>
  <si>
    <t>прогноз</t>
  </si>
  <si>
    <t>измерения</t>
  </si>
  <si>
    <t xml:space="preserve">    в том числе:</t>
  </si>
  <si>
    <t>отчет</t>
  </si>
  <si>
    <t>в том числе:</t>
  </si>
  <si>
    <t>Расчет</t>
  </si>
  <si>
    <t>(по предприятию)</t>
  </si>
  <si>
    <t>1 . Объем производства, тыс. дал</t>
  </si>
  <si>
    <t>2. Облагаемый объем, тыс. дал</t>
  </si>
  <si>
    <t>в том числе</t>
  </si>
  <si>
    <t>по предприятию</t>
  </si>
  <si>
    <t>поступлений акциза на спирт этиловый</t>
  </si>
  <si>
    <t>поступлений акциза на водку и ликеро-водочную продукцию</t>
  </si>
  <si>
    <t>поступлений акциза на вина и винные напитки</t>
  </si>
  <si>
    <t>поступлений акциза на пиво</t>
  </si>
  <si>
    <t xml:space="preserve">в том числе: </t>
  </si>
  <si>
    <r>
      <t xml:space="preserve"> - крепкостью __</t>
    </r>
    <r>
      <rPr>
        <sz val="10"/>
        <rFont val="Symbol"/>
        <family val="1"/>
      </rPr>
      <t></t>
    </r>
  </si>
  <si>
    <t>тыс.руб.</t>
  </si>
  <si>
    <t>Приложение № 1</t>
  </si>
  <si>
    <t>ИНН</t>
  </si>
  <si>
    <t>Адрес</t>
  </si>
  <si>
    <t xml:space="preserve">Налогооблагаемая прибыль предприятий, зарегистрированных на территории муниципального образования </t>
  </si>
  <si>
    <t>1. Налогооблагаемая прибыль предприятий, ВСЕГО            (по форме 5-ПМ УФНС)</t>
  </si>
  <si>
    <t>прибыль (+)</t>
  </si>
  <si>
    <t>убыток (-)</t>
  </si>
  <si>
    <t>Налогооблагаемая прибыль предприятий</t>
  </si>
  <si>
    <t>Организация</t>
  </si>
  <si>
    <t xml:space="preserve">Единица измерения: тыс. руб. </t>
  </si>
  <si>
    <t>Вид экономической деятельности по ОКВЭД</t>
  </si>
  <si>
    <t>Главный бухгалтер</t>
  </si>
  <si>
    <t>телефон</t>
  </si>
  <si>
    <t>электронная почта</t>
  </si>
  <si>
    <t xml:space="preserve">Руководитель </t>
  </si>
  <si>
    <t>Налогооблагаемая прибыль</t>
  </si>
  <si>
    <t>Форма запроса по наиболее значимым предприятиям, расположенным на территории муниципального образования</t>
  </si>
  <si>
    <t>КПП</t>
  </si>
  <si>
    <t>официальный сайт</t>
  </si>
  <si>
    <t xml:space="preserve"> (в ценах соответствующих лет по полному кругу предприятий)</t>
  </si>
  <si>
    <t>Х</t>
  </si>
  <si>
    <t>Налогооблагаемая прибыль по обособленным подразделениям предприятий (филиалам) и консолидированным группам налогоплательщиков (КГН)</t>
  </si>
  <si>
    <t xml:space="preserve"> - налог на  прибыль предприятий, зарегистрированных на территории мун. района (городского округа) (форма 5-ПМ УФНС)</t>
  </si>
  <si>
    <t xml:space="preserve"> - налог на прибыль по обособленным предприятиям (филиалам)</t>
  </si>
  <si>
    <t>2. Сальдированный финансовый результат деятельности организаций (прибыль минус убыток) по крупным и средним организациям</t>
  </si>
  <si>
    <t>Приложение № 3-а</t>
  </si>
  <si>
    <t>3. Ставка акциза, руб/дал</t>
  </si>
  <si>
    <t>4. Сумма акциза, тыс. руб</t>
  </si>
  <si>
    <t>5. Собираемость, %</t>
  </si>
  <si>
    <t>6. Поступление акциза в бюджет, тыс. руб.</t>
  </si>
  <si>
    <t>Исполнитель</t>
  </si>
  <si>
    <t>тел. исполнителя</t>
  </si>
  <si>
    <t>Приложение № 3-б</t>
  </si>
  <si>
    <t>1 . Объем производства и реализации водки и ликероводочных изделий, тыс. дал</t>
  </si>
  <si>
    <t xml:space="preserve"> - содержание спирта свыше 9%</t>
  </si>
  <si>
    <t>2. Содержание абсолютного спирта, тыс. дал</t>
  </si>
  <si>
    <t>4. Сумма акциза, тыс.руб.</t>
  </si>
  <si>
    <t>6. Зачет по спирту, тыс.руб.</t>
  </si>
  <si>
    <t>7.Собираемость, %</t>
  </si>
  <si>
    <t>8. Поступление акциза в бюджет, тыс. руб.</t>
  </si>
  <si>
    <t>Приложение № 3-в</t>
  </si>
  <si>
    <t>3. Содержание абсолютного спирта, тыс. дал</t>
  </si>
  <si>
    <t>4. Ставка акциза, руб/дал</t>
  </si>
  <si>
    <t>5. Сумма акциза, тыс.руб.</t>
  </si>
  <si>
    <t>7. Собираемость, %</t>
  </si>
  <si>
    <t>- областной бюджет</t>
  </si>
  <si>
    <t>- местный бюджет</t>
  </si>
  <si>
    <t>тел.исполнителя</t>
  </si>
  <si>
    <t>Приложение № 3-г.</t>
  </si>
  <si>
    <t>4.Сумма акциза, тыс. руб</t>
  </si>
  <si>
    <t>Сводная финансовая обеспеченность</t>
  </si>
  <si>
    <t>VIII. Финансы</t>
  </si>
  <si>
    <t xml:space="preserve"> (в ценах соответствующих лет)</t>
  </si>
  <si>
    <r>
      <t xml:space="preserve">1. Прибыль  </t>
    </r>
    <r>
      <rPr>
        <b/>
        <sz val="9"/>
        <rFont val="Times New Roman"/>
        <family val="1"/>
      </rPr>
      <t xml:space="preserve"> по крупным и средним предприятиям</t>
    </r>
  </si>
  <si>
    <t>2. Амортизационные отчисления</t>
  </si>
  <si>
    <t>3. Налоговые доходы (без налога на прибыль)</t>
  </si>
  <si>
    <t>из них:</t>
  </si>
  <si>
    <t>Налог на добавленную стоимость</t>
  </si>
  <si>
    <t>Акцизы</t>
  </si>
  <si>
    <t>Налог на доходы с физических лиц</t>
  </si>
  <si>
    <t>Налоги на имущество</t>
  </si>
  <si>
    <t>Налог на имущество физических лиц</t>
  </si>
  <si>
    <t xml:space="preserve">Налог на имущество организаций </t>
  </si>
  <si>
    <t xml:space="preserve">Транспортный налог </t>
  </si>
  <si>
    <t xml:space="preserve">Налог на игорный бизнес </t>
  </si>
  <si>
    <t xml:space="preserve">Земельный налог </t>
  </si>
  <si>
    <t>Налоги на совокупный доход</t>
  </si>
  <si>
    <t xml:space="preserve"> - единый налог, взимаемый в связи с применением упрощенной системы налогообложения, учета и отчетности</t>
  </si>
  <si>
    <t xml:space="preserve"> - единый налог на вмененный доход для определения видов деятельности</t>
  </si>
  <si>
    <t xml:space="preserve"> - единый сельскохозяйственный налог</t>
  </si>
  <si>
    <t xml:space="preserve"> - 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</si>
  <si>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</si>
  <si>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Государственная пошлина</t>
  </si>
  <si>
    <t xml:space="preserve">Прочие налоги и сборы </t>
  </si>
  <si>
    <t>4. Неналоговые доходы</t>
  </si>
  <si>
    <t>5. Отчисления на социальные нужды в  государственные внебюджетные фонды</t>
  </si>
  <si>
    <t>Итого доходов (п.1+п.2+п.3+п.4+п.5)</t>
  </si>
  <si>
    <t>тыс. чел.</t>
  </si>
  <si>
    <t>Собственная финансовая обеспеченность                                                    (Итого доходов :  численность населения)</t>
  </si>
  <si>
    <t>руб.</t>
  </si>
  <si>
    <t>Приложение № 2</t>
  </si>
  <si>
    <t>Расчет поступлений налога на доходы физических лиц</t>
  </si>
  <si>
    <t>Единица  измерения</t>
  </si>
  <si>
    <t xml:space="preserve">тыс. рублей </t>
  </si>
  <si>
    <t xml:space="preserve"> %</t>
  </si>
  <si>
    <t>1 полугодие 2017 года</t>
  </si>
  <si>
    <t>2. Налог на прибыль в территориальный бюджет (18%, с 1 января 2017 года 17%)</t>
  </si>
  <si>
    <t>1 полугодие 2017года</t>
  </si>
  <si>
    <t>1. Фонд оплаты труда</t>
  </si>
  <si>
    <t>2. Суммы, исключаемые из совокупного дохода физических лиц (налоговые вычеты)</t>
  </si>
  <si>
    <t>4. Налоговая ставка, 13%</t>
  </si>
  <si>
    <t>6. Сумма налога (фактически поступившего)</t>
  </si>
  <si>
    <t>7.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</si>
  <si>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8. Налог на доходы физических лиц с доходов, полученных физическими лицами в соответствии со статьей 228 Налогового Кодекса РФ</t>
  </si>
  <si>
    <t>9.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</si>
  <si>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10. Сумма исчисленного налога на доходы в виде дивидендов (из формы 7-НДФЛ)</t>
  </si>
  <si>
    <t>11. Отработка недоимки (реструктуризация)</t>
  </si>
  <si>
    <t>3. Облагаемый валовый совокупный доход (п.1-п.2)</t>
  </si>
  <si>
    <r>
      <t>5. Сумма налога, исчисленная к уплате в бюджет</t>
    </r>
    <r>
      <rPr>
        <sz val="11"/>
        <rFont val="Times New Roman"/>
        <family val="1"/>
      </rPr>
      <t xml:space="preserve"> (п.3*п.4)</t>
    </r>
  </si>
  <si>
    <t>12. ИТОГО поступило налога на доходы физических  лиц (п.6+п.7+п.8+п.9+п.10+п.11)</t>
  </si>
  <si>
    <t>Среднегодовая численность населения</t>
  </si>
  <si>
    <t>Ханюкова М.В.</t>
  </si>
  <si>
    <t>8(47366)21566</t>
  </si>
  <si>
    <t>Богучарского муниципального района на период до 2020 года</t>
  </si>
  <si>
    <t>исполнитель:Ханюкова М.В.</t>
  </si>
  <si>
    <t>телефон:8(47366)21566</t>
  </si>
  <si>
    <t>Общество с ограниченной ответственностью "Агро - Спутник"</t>
  </si>
  <si>
    <t>10.89.9</t>
  </si>
  <si>
    <t>производство прочих пищевых продуктов, не включенных в другие группировки</t>
  </si>
  <si>
    <t>Гончаров Сергей Александрович</t>
  </si>
  <si>
    <t>Булавина Надежда Николаевна</t>
  </si>
  <si>
    <t>8(47366)2 85 31, 28532</t>
  </si>
  <si>
    <t>e-mail:</t>
  </si>
  <si>
    <t>Account@agrosputnik.ru</t>
  </si>
  <si>
    <t>http://</t>
  </si>
  <si>
    <t>arosputnik.ru</t>
  </si>
  <si>
    <t>Воронежская область, Богучарский район, село Дьяченково</t>
  </si>
  <si>
    <t>улица Транспортная, 18</t>
  </si>
  <si>
    <t>Налог на прибыль в бюджет Воронежской области (по ставке 17%)</t>
  </si>
  <si>
    <t xml:space="preserve">Заместитель главы администрации </t>
  </si>
  <si>
    <t>А.Ю.Кожанов</t>
  </si>
  <si>
    <r>
      <t xml:space="preserve">           Б</t>
    </r>
    <r>
      <rPr>
        <b/>
        <sz val="14"/>
        <rFont val="Times New Roman"/>
        <family val="1"/>
      </rPr>
      <t>огучарского   муниципального района   на период до 2020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</si>
</sst>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Symbol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4" fillId="20" borderId="0">
      <alignment horizontal="left" vertical="top"/>
      <protection/>
    </xf>
    <xf numFmtId="0" fontId="55" fillId="20" borderId="0">
      <alignment horizontal="left" vertical="top"/>
      <protection/>
    </xf>
    <xf numFmtId="0" fontId="54" fillId="20" borderId="0">
      <alignment horizontal="left" vertical="center"/>
      <protection/>
    </xf>
    <xf numFmtId="0" fontId="54" fillId="20" borderId="0">
      <alignment horizontal="right" vertical="center"/>
      <protection/>
    </xf>
    <xf numFmtId="0" fontId="54" fillId="20" borderId="0">
      <alignment horizontal="right" vertical="top"/>
      <protection/>
    </xf>
    <xf numFmtId="0" fontId="55" fillId="20" borderId="0">
      <alignment horizontal="left" vertical="top"/>
      <protection/>
    </xf>
    <xf numFmtId="0" fontId="55" fillId="20" borderId="0">
      <alignment horizontal="left" vertical="top"/>
      <protection/>
    </xf>
    <xf numFmtId="0" fontId="55" fillId="20" borderId="0">
      <alignment horizontal="left" vertical="top"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1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9" borderId="7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Font="1" applyBorder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 indent="4"/>
      <protection/>
    </xf>
    <xf numFmtId="0" fontId="12" fillId="0" borderId="11" xfId="0" applyFont="1" applyFill="1" applyBorder="1" applyAlignment="1" applyProtection="1">
      <alignment horizontal="left" vertical="center" wrapText="1" indent="2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18" fillId="0" borderId="11" xfId="0" applyNumberFormat="1" applyFont="1" applyFill="1" applyBorder="1" applyAlignment="1" applyProtection="1">
      <alignment horizontal="right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2" fillId="0" borderId="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24" fillId="0" borderId="0" xfId="0" applyFont="1" applyAlignment="1">
      <alignment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18" fillId="0" borderId="11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 applyProtection="1">
      <alignment horizontal="left" vertical="center" wrapText="1" indent="3"/>
      <protection/>
    </xf>
    <xf numFmtId="3" fontId="12" fillId="0" borderId="11" xfId="0" applyNumberFormat="1" applyFont="1" applyFill="1" applyBorder="1" applyAlignment="1" applyProtection="1">
      <alignment horizontal="right"/>
      <protection/>
    </xf>
    <xf numFmtId="164" fontId="11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3" fillId="0" borderId="12" xfId="0" applyFont="1" applyFill="1" applyBorder="1" applyAlignment="1" applyProtection="1">
      <alignment horizontal="centerContinuous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Continuous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0" fontId="12" fillId="0" borderId="11" xfId="0" applyNumberFormat="1" applyFont="1" applyBorder="1" applyAlignment="1">
      <alignment horizontal="left" vertical="center" wrapText="1" indent="3"/>
    </xf>
    <xf numFmtId="0" fontId="12" fillId="0" borderId="11" xfId="0" applyFont="1" applyFill="1" applyBorder="1" applyAlignment="1" applyProtection="1">
      <alignment horizontal="left" indent="1"/>
      <protection/>
    </xf>
    <xf numFmtId="0" fontId="12" fillId="0" borderId="11" xfId="0" applyFont="1" applyFill="1" applyBorder="1" applyAlignment="1" applyProtection="1">
      <alignment horizontal="left" wrapText="1" indent="3"/>
      <protection/>
    </xf>
    <xf numFmtId="0" fontId="12" fillId="0" borderId="11" xfId="0" applyFont="1" applyFill="1" applyBorder="1" applyAlignment="1" applyProtection="1">
      <alignment horizontal="left" wrapText="1" indent="1"/>
      <protection/>
    </xf>
    <xf numFmtId="0" fontId="12" fillId="0" borderId="11" xfId="0" applyFont="1" applyFill="1" applyBorder="1" applyAlignment="1">
      <alignment horizontal="left" indent="1"/>
    </xf>
    <xf numFmtId="0" fontId="12" fillId="0" borderId="11" xfId="0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16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right"/>
      <protection locked="0"/>
    </xf>
    <xf numFmtId="164" fontId="18" fillId="0" borderId="13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10" borderId="11" xfId="0" applyFont="1" applyFill="1" applyBorder="1" applyAlignment="1" applyProtection="1">
      <alignment horizontal="left" vertical="center" wrapText="1"/>
      <protection/>
    </xf>
    <xf numFmtId="0" fontId="14" fillId="10" borderId="11" xfId="0" applyFont="1" applyFill="1" applyBorder="1" applyAlignment="1" applyProtection="1">
      <alignment horizontal="center" vertical="center" wrapText="1"/>
      <protection/>
    </xf>
    <xf numFmtId="164" fontId="6" fillId="10" borderId="11" xfId="0" applyNumberFormat="1" applyFont="1" applyFill="1" applyBorder="1" applyAlignment="1" applyProtection="1">
      <alignment horizontal="right"/>
      <protection/>
    </xf>
    <xf numFmtId="0" fontId="12" fillId="4" borderId="11" xfId="0" applyFont="1" applyFill="1" applyBorder="1" applyAlignment="1" applyProtection="1">
      <alignment horizontal="left" vertical="center" wrapText="1"/>
      <protection/>
    </xf>
    <xf numFmtId="0" fontId="14" fillId="4" borderId="11" xfId="0" applyFont="1" applyFill="1" applyBorder="1" applyAlignment="1" applyProtection="1">
      <alignment horizontal="center" vertical="center" wrapText="1"/>
      <protection/>
    </xf>
    <xf numFmtId="164" fontId="6" fillId="4" borderId="11" xfId="0" applyNumberFormat="1" applyFont="1" applyFill="1" applyBorder="1" applyAlignment="1" applyProtection="1">
      <alignment horizontal="right"/>
      <protection locked="0"/>
    </xf>
    <xf numFmtId="164" fontId="18" fillId="4" borderId="11" xfId="0" applyNumberFormat="1" applyFont="1" applyFill="1" applyBorder="1" applyAlignment="1" applyProtection="1">
      <alignment horizontal="right"/>
      <protection/>
    </xf>
    <xf numFmtId="164" fontId="6" fillId="4" borderId="11" xfId="0" applyNumberFormat="1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wrapText="1"/>
      <protection/>
    </xf>
    <xf numFmtId="164" fontId="15" fillId="0" borderId="11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 applyProtection="1">
      <alignment horizontal="right"/>
      <protection/>
    </xf>
    <xf numFmtId="3" fontId="6" fillId="10" borderId="11" xfId="0" applyNumberFormat="1" applyFont="1" applyFill="1" applyBorder="1" applyAlignment="1" applyProtection="1">
      <alignment horizontal="right"/>
      <protection/>
    </xf>
    <xf numFmtId="0" fontId="8" fillId="10" borderId="11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/>
    </xf>
    <xf numFmtId="164" fontId="6" fillId="10" borderId="11" xfId="0" applyNumberFormat="1" applyFont="1" applyFill="1" applyBorder="1" applyAlignment="1">
      <alignment/>
    </xf>
    <xf numFmtId="164" fontId="0" fillId="10" borderId="11" xfId="0" applyNumberFormat="1" applyFill="1" applyBorder="1" applyAlignment="1">
      <alignment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3" fillId="10" borderId="0" xfId="0" applyFont="1" applyFill="1" applyAlignment="1">
      <alignment horizontal="center" wrapText="1"/>
    </xf>
    <xf numFmtId="0" fontId="29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9" fillId="0" borderId="10" xfId="52" applyBorder="1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3" xfId="73"/>
    <cellStyle name="Обычный 3 2" xfId="74"/>
    <cellStyle name="Обычный 3 3" xfId="75"/>
    <cellStyle name="Обычный 4 2" xfId="76"/>
    <cellStyle name="Обычный 6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@agrosputnik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3">
      <selection activeCell="G18" sqref="G18"/>
    </sheetView>
  </sheetViews>
  <sheetFormatPr defaultColWidth="8.875" defaultRowHeight="12.75"/>
  <cols>
    <col min="1" max="1" width="40.125" style="19" customWidth="1"/>
    <col min="2" max="2" width="11.375" style="19" customWidth="1"/>
    <col min="3" max="3" width="10.625" style="19" customWidth="1"/>
    <col min="4" max="4" width="11.125" style="19" customWidth="1"/>
    <col min="5" max="5" width="9.75390625" style="19" customWidth="1"/>
    <col min="6" max="6" width="9.625" style="19" customWidth="1"/>
    <col min="7" max="7" width="10.25390625" style="19" customWidth="1"/>
    <col min="8" max="16384" width="8.875" style="68" customWidth="1"/>
  </cols>
  <sheetData>
    <row r="1" spans="1:7" s="66" customFormat="1" ht="15" customHeight="1">
      <c r="A1" s="63" t="s">
        <v>71</v>
      </c>
      <c r="B1" s="64"/>
      <c r="C1" s="65"/>
      <c r="D1" s="65"/>
      <c r="E1" s="65"/>
      <c r="F1" s="24"/>
      <c r="G1" s="24"/>
    </row>
    <row r="2" spans="1:7" s="67" customFormat="1" ht="15.75">
      <c r="A2" s="123" t="s">
        <v>124</v>
      </c>
      <c r="B2" s="123"/>
      <c r="C2" s="123"/>
      <c r="D2" s="123"/>
      <c r="E2" s="123"/>
      <c r="F2" s="123"/>
      <c r="G2" s="123"/>
    </row>
    <row r="3" spans="1:4" ht="15" customHeight="1">
      <c r="A3" s="124"/>
      <c r="B3" s="124"/>
      <c r="C3" s="124"/>
      <c r="D3" s="124"/>
    </row>
    <row r="4" ht="22.5" customHeight="1" hidden="1">
      <c r="C4" s="69"/>
    </row>
    <row r="5" spans="1:7" ht="21.75" customHeight="1">
      <c r="A5" s="70" t="s">
        <v>0</v>
      </c>
      <c r="B5" s="25" t="s">
        <v>1</v>
      </c>
      <c r="C5" s="71" t="s">
        <v>6</v>
      </c>
      <c r="D5" s="26" t="s">
        <v>2</v>
      </c>
      <c r="E5" s="125" t="s">
        <v>3</v>
      </c>
      <c r="F5" s="126"/>
      <c r="G5" s="126"/>
    </row>
    <row r="6" spans="1:7" ht="10.5" customHeight="1">
      <c r="A6" s="72"/>
      <c r="B6" s="27" t="s">
        <v>4</v>
      </c>
      <c r="C6" s="73">
        <v>2016</v>
      </c>
      <c r="D6" s="73">
        <v>2017</v>
      </c>
      <c r="E6" s="73">
        <v>2018</v>
      </c>
      <c r="F6" s="73">
        <v>2019</v>
      </c>
      <c r="G6" s="73">
        <v>2020</v>
      </c>
    </row>
    <row r="7" spans="1:7" ht="12.75">
      <c r="A7" s="74" t="s">
        <v>72</v>
      </c>
      <c r="B7" s="20"/>
      <c r="C7" s="90"/>
      <c r="D7" s="91"/>
      <c r="E7" s="33"/>
      <c r="F7" s="92"/>
      <c r="G7" s="92"/>
    </row>
    <row r="8" spans="1:7" ht="12.75">
      <c r="A8" s="21" t="s">
        <v>73</v>
      </c>
      <c r="B8" s="20"/>
      <c r="C8" s="93"/>
      <c r="D8" s="33"/>
      <c r="E8" s="33"/>
      <c r="F8" s="92"/>
      <c r="G8" s="92"/>
    </row>
    <row r="9" spans="1:7" ht="12.75">
      <c r="A9" s="17"/>
      <c r="B9" s="20"/>
      <c r="C9" s="93"/>
      <c r="D9" s="33"/>
      <c r="E9" s="33"/>
      <c r="F9" s="92"/>
      <c r="G9" s="92"/>
    </row>
    <row r="10" spans="1:7" ht="12.75">
      <c r="A10" s="75"/>
      <c r="B10" s="20"/>
      <c r="C10" s="93"/>
      <c r="D10" s="33"/>
      <c r="E10" s="33"/>
      <c r="F10" s="92"/>
      <c r="G10" s="92"/>
    </row>
    <row r="11" spans="1:7" ht="24">
      <c r="A11" s="107" t="s">
        <v>74</v>
      </c>
      <c r="B11" s="108" t="s">
        <v>20</v>
      </c>
      <c r="C11" s="109">
        <v>152674</v>
      </c>
      <c r="D11" s="110">
        <v>161120</v>
      </c>
      <c r="E11" s="110">
        <v>170787</v>
      </c>
      <c r="F11" s="111">
        <v>180863</v>
      </c>
      <c r="G11" s="111">
        <v>191354</v>
      </c>
    </row>
    <row r="12" spans="1:7" ht="12.75">
      <c r="A12" s="107" t="s">
        <v>75</v>
      </c>
      <c r="B12" s="108" t="s">
        <v>20</v>
      </c>
      <c r="C12" s="109">
        <v>807075</v>
      </c>
      <c r="D12" s="110">
        <v>1113102</v>
      </c>
      <c r="E12" s="110">
        <v>1316021</v>
      </c>
      <c r="F12" s="110">
        <v>1441235</v>
      </c>
      <c r="G12" s="110">
        <v>1571212</v>
      </c>
    </row>
    <row r="13" spans="1:7" ht="12.75">
      <c r="A13" s="107" t="s">
        <v>76</v>
      </c>
      <c r="B13" s="108" t="s">
        <v>20</v>
      </c>
      <c r="C13" s="109">
        <f>C15+C16+C17+C18+C25+C31+C32+C33</f>
        <v>490952</v>
      </c>
      <c r="D13" s="109">
        <f>D15+D16+D17+D18+D25+D31+D32+D33</f>
        <v>488252.4</v>
      </c>
      <c r="E13" s="109">
        <f>E15+E16+E17+E18+E25+E31+E32+E33</f>
        <v>524799.7</v>
      </c>
      <c r="F13" s="109">
        <f>F15+F16+F17+F18+F25+F31+F32+F33</f>
        <v>554974.9</v>
      </c>
      <c r="G13" s="109">
        <f>G15+G16+G17+G18+G25+G31+G32+G33</f>
        <v>587310</v>
      </c>
    </row>
    <row r="14" spans="1:7" ht="12.75">
      <c r="A14" s="17" t="s">
        <v>77</v>
      </c>
      <c r="B14" s="20"/>
      <c r="C14" s="93"/>
      <c r="D14" s="33"/>
      <c r="E14" s="33"/>
      <c r="F14" s="92"/>
      <c r="G14" s="92"/>
    </row>
    <row r="15" spans="1:7" ht="15" customHeight="1">
      <c r="A15" s="76" t="s">
        <v>78</v>
      </c>
      <c r="B15" s="20" t="s">
        <v>20</v>
      </c>
      <c r="C15" s="93">
        <v>39721</v>
      </c>
      <c r="D15" s="33">
        <v>40913</v>
      </c>
      <c r="E15" s="33">
        <v>41731</v>
      </c>
      <c r="F15" s="33">
        <v>42524</v>
      </c>
      <c r="G15" s="33">
        <v>43289</v>
      </c>
    </row>
    <row r="16" spans="1:7" ht="19.5" customHeight="1">
      <c r="A16" s="76" t="s">
        <v>79</v>
      </c>
      <c r="B16" s="20" t="s">
        <v>20</v>
      </c>
      <c r="C16" s="93">
        <v>16960</v>
      </c>
      <c r="D16" s="33">
        <v>18656</v>
      </c>
      <c r="E16" s="33">
        <v>20335</v>
      </c>
      <c r="F16" s="33">
        <v>22063</v>
      </c>
      <c r="G16" s="33">
        <v>23828</v>
      </c>
    </row>
    <row r="17" spans="1:7" ht="18" customHeight="1">
      <c r="A17" s="76" t="s">
        <v>80</v>
      </c>
      <c r="B17" s="20" t="s">
        <v>20</v>
      </c>
      <c r="C17" s="92">
        <v>270014</v>
      </c>
      <c r="D17" s="92">
        <v>263851.4</v>
      </c>
      <c r="E17" s="92">
        <v>283928.7</v>
      </c>
      <c r="F17" s="92">
        <v>305532.9</v>
      </c>
      <c r="G17" s="92">
        <v>329026</v>
      </c>
    </row>
    <row r="18" spans="1:7" ht="19.5" customHeight="1">
      <c r="A18" s="76" t="s">
        <v>81</v>
      </c>
      <c r="B18" s="20" t="s">
        <v>20</v>
      </c>
      <c r="C18" s="92">
        <f>SUM(C20:C24)</f>
        <v>104049</v>
      </c>
      <c r="D18" s="92">
        <f>SUM(D20:D24)</f>
        <v>102403</v>
      </c>
      <c r="E18" s="92">
        <f>SUM(E20:E24)</f>
        <v>114126</v>
      </c>
      <c r="F18" s="92">
        <f>SUM(F20:F24)</f>
        <v>117749</v>
      </c>
      <c r="G18" s="92">
        <f>SUM(G20:G24)</f>
        <v>121714</v>
      </c>
    </row>
    <row r="19" spans="1:7" ht="12.75">
      <c r="A19" s="17" t="s">
        <v>18</v>
      </c>
      <c r="B19" s="28"/>
      <c r="C19" s="92"/>
      <c r="D19" s="92"/>
      <c r="E19" s="92"/>
      <c r="F19" s="92"/>
      <c r="G19" s="92"/>
    </row>
    <row r="20" spans="1:7" ht="12.75">
      <c r="A20" s="77" t="s">
        <v>82</v>
      </c>
      <c r="B20" s="20" t="s">
        <v>20</v>
      </c>
      <c r="C20" s="92">
        <v>5536</v>
      </c>
      <c r="D20" s="92">
        <v>4718</v>
      </c>
      <c r="E20" s="92">
        <v>4907</v>
      </c>
      <c r="F20" s="92">
        <v>5078</v>
      </c>
      <c r="G20" s="92">
        <v>5231</v>
      </c>
    </row>
    <row r="21" spans="1:7" ht="18.75" customHeight="1">
      <c r="A21" s="77" t="s">
        <v>83</v>
      </c>
      <c r="B21" s="20" t="s">
        <v>20</v>
      </c>
      <c r="C21" s="92">
        <v>21866</v>
      </c>
      <c r="D21" s="92">
        <v>22622</v>
      </c>
      <c r="E21" s="92">
        <v>23332</v>
      </c>
      <c r="F21" s="92">
        <v>24031</v>
      </c>
      <c r="G21" s="92">
        <v>24752</v>
      </c>
    </row>
    <row r="22" spans="1:7" ht="18.75" customHeight="1">
      <c r="A22" s="77" t="s">
        <v>84</v>
      </c>
      <c r="B22" s="20" t="s">
        <v>20</v>
      </c>
      <c r="C22" s="92">
        <v>37418</v>
      </c>
      <c r="D22" s="92">
        <v>39663</v>
      </c>
      <c r="E22" s="92">
        <v>41845</v>
      </c>
      <c r="F22" s="92">
        <v>43937</v>
      </c>
      <c r="G22" s="92">
        <v>46134</v>
      </c>
    </row>
    <row r="23" spans="1:7" ht="15.75" customHeight="1">
      <c r="A23" s="77" t="s">
        <v>85</v>
      </c>
      <c r="B23" s="20" t="s">
        <v>20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ht="16.5" customHeight="1">
      <c r="A24" s="77" t="s">
        <v>86</v>
      </c>
      <c r="B24" s="20" t="s">
        <v>20</v>
      </c>
      <c r="C24" s="92">
        <v>39229</v>
      </c>
      <c r="D24" s="92">
        <v>35400</v>
      </c>
      <c r="E24" s="92">
        <v>44042</v>
      </c>
      <c r="F24" s="92">
        <v>44703</v>
      </c>
      <c r="G24" s="92">
        <v>45597</v>
      </c>
    </row>
    <row r="25" spans="1:7" ht="15.75" customHeight="1">
      <c r="A25" s="78" t="s">
        <v>87</v>
      </c>
      <c r="B25" s="20" t="s">
        <v>20</v>
      </c>
      <c r="C25" s="92">
        <f>SUM(C27:C30)</f>
        <v>50231</v>
      </c>
      <c r="D25" s="92">
        <f>SUM(D27:D30)</f>
        <v>54747</v>
      </c>
      <c r="E25" s="92">
        <f>SUM(E27:E30)</f>
        <v>56588</v>
      </c>
      <c r="F25" s="92">
        <f>SUM(F27:F30)</f>
        <v>58621</v>
      </c>
      <c r="G25" s="92">
        <f>SUM(G27:G30)</f>
        <v>60609</v>
      </c>
    </row>
    <row r="26" spans="1:7" ht="12.75">
      <c r="A26" s="17" t="s">
        <v>5</v>
      </c>
      <c r="B26" s="28"/>
      <c r="C26" s="92"/>
      <c r="D26" s="92"/>
      <c r="E26" s="92"/>
      <c r="F26" s="92"/>
      <c r="G26" s="92"/>
    </row>
    <row r="27" spans="1:7" ht="36">
      <c r="A27" s="79" t="s">
        <v>88</v>
      </c>
      <c r="B27" s="20" t="s">
        <v>20</v>
      </c>
      <c r="C27" s="92">
        <v>18782</v>
      </c>
      <c r="D27" s="92">
        <v>20472</v>
      </c>
      <c r="E27" s="92">
        <v>21700</v>
      </c>
      <c r="F27" s="92">
        <v>22785</v>
      </c>
      <c r="G27" s="92">
        <v>23825</v>
      </c>
    </row>
    <row r="28" spans="1:7" ht="24">
      <c r="A28" s="79" t="s">
        <v>89</v>
      </c>
      <c r="B28" s="20" t="s">
        <v>20</v>
      </c>
      <c r="C28" s="92">
        <v>25316</v>
      </c>
      <c r="D28" s="92">
        <v>24500</v>
      </c>
      <c r="E28" s="92">
        <v>25000</v>
      </c>
      <c r="F28" s="92">
        <v>25650</v>
      </c>
      <c r="G28" s="92">
        <v>26394</v>
      </c>
    </row>
    <row r="29" spans="1:7" ht="22.5" customHeight="1">
      <c r="A29" s="79" t="s">
        <v>90</v>
      </c>
      <c r="B29" s="20" t="s">
        <v>20</v>
      </c>
      <c r="C29" s="92">
        <v>6065</v>
      </c>
      <c r="D29" s="92">
        <v>9700</v>
      </c>
      <c r="E29" s="92">
        <v>9810</v>
      </c>
      <c r="F29" s="92">
        <v>10104</v>
      </c>
      <c r="G29" s="92">
        <v>10306</v>
      </c>
    </row>
    <row r="30" spans="1:7" ht="24">
      <c r="A30" s="79" t="s">
        <v>91</v>
      </c>
      <c r="B30" s="20" t="s">
        <v>20</v>
      </c>
      <c r="C30" s="92">
        <v>68</v>
      </c>
      <c r="D30" s="92">
        <v>75</v>
      </c>
      <c r="E30" s="92">
        <v>78</v>
      </c>
      <c r="F30" s="92">
        <v>82</v>
      </c>
      <c r="G30" s="92">
        <v>84</v>
      </c>
    </row>
    <row r="31" spans="1:7" ht="24">
      <c r="A31" s="80" t="s">
        <v>92</v>
      </c>
      <c r="B31" s="20" t="s">
        <v>20</v>
      </c>
      <c r="C31" s="92">
        <v>4194</v>
      </c>
      <c r="D31" s="92">
        <v>4572</v>
      </c>
      <c r="E31" s="92">
        <v>4891</v>
      </c>
      <c r="F31" s="92">
        <v>5185</v>
      </c>
      <c r="G31" s="92">
        <v>5444</v>
      </c>
    </row>
    <row r="32" spans="1:7" ht="21" customHeight="1">
      <c r="A32" s="76" t="s">
        <v>93</v>
      </c>
      <c r="B32" s="20" t="s">
        <v>20</v>
      </c>
      <c r="C32" s="92">
        <v>5782</v>
      </c>
      <c r="D32" s="92">
        <v>3110</v>
      </c>
      <c r="E32" s="92">
        <v>3200</v>
      </c>
      <c r="F32" s="92">
        <v>3300</v>
      </c>
      <c r="G32" s="92">
        <v>3400</v>
      </c>
    </row>
    <row r="33" spans="1:7" ht="19.5" customHeight="1">
      <c r="A33" s="81" t="s">
        <v>94</v>
      </c>
      <c r="B33" s="20" t="s">
        <v>20</v>
      </c>
      <c r="C33" s="92">
        <v>1</v>
      </c>
      <c r="D33" s="92">
        <v>0</v>
      </c>
      <c r="E33" s="92">
        <v>0</v>
      </c>
      <c r="F33" s="92">
        <v>0</v>
      </c>
      <c r="G33" s="92">
        <v>0</v>
      </c>
    </row>
    <row r="34" spans="1:7" ht="17.25" customHeight="1">
      <c r="A34" s="107" t="s">
        <v>95</v>
      </c>
      <c r="B34" s="108" t="s">
        <v>20</v>
      </c>
      <c r="C34" s="111">
        <v>102590</v>
      </c>
      <c r="D34" s="111">
        <v>86400</v>
      </c>
      <c r="E34" s="111">
        <v>88128</v>
      </c>
      <c r="F34" s="111">
        <v>89450</v>
      </c>
      <c r="G34" s="111">
        <v>91238</v>
      </c>
    </row>
    <row r="35" spans="1:7" ht="24">
      <c r="A35" s="107" t="s">
        <v>96</v>
      </c>
      <c r="B35" s="108" t="s">
        <v>20</v>
      </c>
      <c r="C35" s="111">
        <v>403320</v>
      </c>
      <c r="D35" s="111">
        <v>399286</v>
      </c>
      <c r="E35" s="111">
        <v>430032</v>
      </c>
      <c r="F35" s="111">
        <v>463144</v>
      </c>
      <c r="G35" s="111">
        <v>499733</v>
      </c>
    </row>
    <row r="36" spans="1:7" ht="17.25" customHeight="1">
      <c r="A36" s="104" t="s">
        <v>97</v>
      </c>
      <c r="B36" s="105" t="s">
        <v>20</v>
      </c>
      <c r="C36" s="106">
        <f>C11+C12+C13+C34+C35</f>
        <v>1956611</v>
      </c>
      <c r="D36" s="106">
        <f>D11+D12+D13+D34+D35</f>
        <v>2248160.4</v>
      </c>
      <c r="E36" s="106">
        <f>E11+E12+E13+E34+E35</f>
        <v>2529767.7</v>
      </c>
      <c r="F36" s="106">
        <f>F11+F12+F13+F34+F35</f>
        <v>2729666.9</v>
      </c>
      <c r="G36" s="106">
        <f>G11+G12+G13+G34+G35</f>
        <v>2940847</v>
      </c>
    </row>
    <row r="37" spans="1:7" ht="17.25" customHeight="1">
      <c r="A37" s="21"/>
      <c r="B37" s="28"/>
      <c r="C37" s="92"/>
      <c r="D37" s="92"/>
      <c r="E37" s="92"/>
      <c r="F37" s="92"/>
      <c r="G37" s="92"/>
    </row>
    <row r="38" spans="1:7" ht="15.75" customHeight="1">
      <c r="A38" s="21" t="s">
        <v>121</v>
      </c>
      <c r="B38" s="82" t="s">
        <v>98</v>
      </c>
      <c r="C38" s="99">
        <v>36232</v>
      </c>
      <c r="D38" s="100">
        <v>27139</v>
      </c>
      <c r="E38" s="101">
        <v>37612</v>
      </c>
      <c r="F38" s="102">
        <v>37920</v>
      </c>
      <c r="G38" s="103">
        <v>38140</v>
      </c>
    </row>
    <row r="39" spans="1:7" ht="24.75" customHeight="1">
      <c r="A39" s="113" t="s">
        <v>99</v>
      </c>
      <c r="B39" s="112" t="s">
        <v>100</v>
      </c>
      <c r="C39" s="114">
        <f>C36/C38*1000</f>
        <v>54002.29079266946</v>
      </c>
      <c r="D39" s="114">
        <f>D36/D38*1000</f>
        <v>82838.73392534729</v>
      </c>
      <c r="E39" s="114">
        <f>E36/E38*1000</f>
        <v>67259.59002446028</v>
      </c>
      <c r="F39" s="114">
        <f>F36/F38*1000</f>
        <v>71984.88660337553</v>
      </c>
      <c r="G39" s="114">
        <f>G36/G38*1000</f>
        <v>77106.63345568956</v>
      </c>
    </row>
    <row r="40" spans="1:7" ht="15.75" customHeight="1">
      <c r="A40" s="115"/>
      <c r="B40" s="116"/>
      <c r="C40" s="117"/>
      <c r="D40" s="117"/>
      <c r="E40" s="117"/>
      <c r="F40" s="117"/>
      <c r="G40" s="117"/>
    </row>
    <row r="41" spans="1:7" ht="24.75" customHeight="1">
      <c r="A41" s="115" t="s">
        <v>140</v>
      </c>
      <c r="B41" s="116"/>
      <c r="C41" s="117" t="s">
        <v>141</v>
      </c>
      <c r="D41" s="117"/>
      <c r="E41" s="117"/>
      <c r="F41" s="117"/>
      <c r="G41" s="117"/>
    </row>
    <row r="42" spans="3:7" ht="12">
      <c r="C42" s="83"/>
      <c r="D42" s="83"/>
      <c r="E42" s="83"/>
      <c r="F42" s="83"/>
      <c r="G42" s="83"/>
    </row>
    <row r="43" spans="1:7" ht="12">
      <c r="A43" s="19" t="s">
        <v>125</v>
      </c>
      <c r="C43" s="83"/>
      <c r="D43" s="83"/>
      <c r="E43" s="83"/>
      <c r="F43" s="83"/>
      <c r="G43" s="83"/>
    </row>
    <row r="44" ht="12">
      <c r="A44" s="19" t="s">
        <v>126</v>
      </c>
    </row>
  </sheetData>
  <sheetProtection/>
  <mergeCells count="3">
    <mergeCell ref="A2:G2"/>
    <mergeCell ref="A3:D3"/>
    <mergeCell ref="E5:G5"/>
  </mergeCells>
  <printOptions horizontalCentered="1"/>
  <pageMargins left="0.31" right="0.33" top="0.71" bottom="0.44" header="0.2755905511811024" footer="0.2362204724409449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5" sqref="A5:A6"/>
    </sheetView>
  </sheetViews>
  <sheetFormatPr defaultColWidth="8.875" defaultRowHeight="12.75"/>
  <cols>
    <col min="1" max="1" width="42.375" style="19" customWidth="1"/>
    <col min="2" max="2" width="11.375" style="19" customWidth="1"/>
    <col min="3" max="3" width="10.625" style="19" customWidth="1"/>
    <col min="4" max="4" width="11.125" style="19" customWidth="1"/>
    <col min="5" max="5" width="10.625" style="19" customWidth="1"/>
    <col min="6" max="6" width="9.625" style="19" customWidth="1"/>
    <col min="7" max="7" width="9.75390625" style="19" customWidth="1"/>
    <col min="8" max="8" width="9.375" style="19" customWidth="1"/>
    <col min="9" max="16384" width="8.875" style="19" customWidth="1"/>
  </cols>
  <sheetData>
    <row r="1" ht="12.75">
      <c r="E1" s="16" t="s">
        <v>21</v>
      </c>
    </row>
    <row r="2" spans="1:5" s="24" customFormat="1" ht="19.5" customHeight="1">
      <c r="A2" s="38" t="s">
        <v>28</v>
      </c>
      <c r="B2" s="22"/>
      <c r="C2" s="23"/>
      <c r="D2" s="23"/>
      <c r="E2" s="23"/>
    </row>
    <row r="3" spans="1:7" s="18" customFormat="1" ht="27.75" customHeight="1">
      <c r="A3" s="128" t="s">
        <v>142</v>
      </c>
      <c r="B3" s="128"/>
      <c r="C3" s="128"/>
      <c r="D3" s="128"/>
      <c r="E3" s="128"/>
      <c r="F3" s="128"/>
      <c r="G3" s="128"/>
    </row>
    <row r="4" spans="1:4" ht="12">
      <c r="A4" s="127"/>
      <c r="B4" s="127"/>
      <c r="C4" s="127"/>
      <c r="D4" s="127"/>
    </row>
    <row r="5" spans="1:8" ht="12.75">
      <c r="A5" s="129" t="s">
        <v>0</v>
      </c>
      <c r="B5" s="25" t="s">
        <v>1</v>
      </c>
      <c r="C5" s="131" t="s">
        <v>6</v>
      </c>
      <c r="D5" s="125"/>
      <c r="E5" s="26" t="s">
        <v>2</v>
      </c>
      <c r="F5" s="131" t="s">
        <v>3</v>
      </c>
      <c r="G5" s="132"/>
      <c r="H5" s="125"/>
    </row>
    <row r="6" spans="1:8" ht="24">
      <c r="A6" s="130"/>
      <c r="B6" s="27" t="s">
        <v>4</v>
      </c>
      <c r="C6" s="34">
        <v>2016</v>
      </c>
      <c r="D6" s="34" t="s">
        <v>106</v>
      </c>
      <c r="E6" s="34">
        <v>2017</v>
      </c>
      <c r="F6" s="32">
        <v>2018</v>
      </c>
      <c r="G6" s="32">
        <v>2019</v>
      </c>
      <c r="H6" s="32">
        <v>2020</v>
      </c>
    </row>
    <row r="7" spans="1:8" ht="22.5">
      <c r="A7" s="29" t="s">
        <v>40</v>
      </c>
      <c r="B7" s="20"/>
      <c r="C7" s="49"/>
      <c r="D7" s="49"/>
      <c r="E7" s="50"/>
      <c r="F7" s="50"/>
      <c r="G7" s="51"/>
      <c r="H7" s="51"/>
    </row>
    <row r="8" spans="1:8" ht="12.75">
      <c r="A8" s="20"/>
      <c r="B8" s="20"/>
      <c r="C8" s="49"/>
      <c r="D8" s="49"/>
      <c r="E8" s="50"/>
      <c r="F8" s="50"/>
      <c r="G8" s="51"/>
      <c r="H8" s="51"/>
    </row>
    <row r="9" spans="1:8" ht="24">
      <c r="A9" s="21" t="s">
        <v>25</v>
      </c>
      <c r="B9" s="20" t="s">
        <v>20</v>
      </c>
      <c r="C9" s="49">
        <v>220848</v>
      </c>
      <c r="D9" s="49">
        <v>102245</v>
      </c>
      <c r="E9" s="50">
        <v>231889</v>
      </c>
      <c r="F9" s="50">
        <v>243251</v>
      </c>
      <c r="G9" s="51">
        <v>254946</v>
      </c>
      <c r="H9" s="51">
        <v>266958</v>
      </c>
    </row>
    <row r="10" spans="1:8" ht="12.75">
      <c r="A10" s="17" t="s">
        <v>18</v>
      </c>
      <c r="B10" s="20"/>
      <c r="C10" s="49"/>
      <c r="D10" s="49"/>
      <c r="E10" s="50"/>
      <c r="F10" s="50"/>
      <c r="G10" s="51"/>
      <c r="H10" s="51"/>
    </row>
    <row r="11" spans="1:8" ht="36">
      <c r="A11" s="30" t="s">
        <v>24</v>
      </c>
      <c r="B11" s="20" t="s">
        <v>20</v>
      </c>
      <c r="C11" s="49">
        <v>212133</v>
      </c>
      <c r="D11" s="49" t="s">
        <v>41</v>
      </c>
      <c r="E11" s="50">
        <v>222739</v>
      </c>
      <c r="F11" s="50">
        <v>233653</v>
      </c>
      <c r="G11" s="51">
        <v>244868</v>
      </c>
      <c r="H11" s="51">
        <v>256376</v>
      </c>
    </row>
    <row r="12" spans="1:8" ht="48">
      <c r="A12" s="30" t="s">
        <v>42</v>
      </c>
      <c r="B12" s="20" t="s">
        <v>20</v>
      </c>
      <c r="C12" s="49">
        <v>8715</v>
      </c>
      <c r="D12" s="49" t="s">
        <v>41</v>
      </c>
      <c r="E12" s="50">
        <v>9150</v>
      </c>
      <c r="F12" s="50">
        <v>9598</v>
      </c>
      <c r="G12" s="51">
        <v>10078</v>
      </c>
      <c r="H12" s="51">
        <v>10582</v>
      </c>
    </row>
    <row r="13" spans="1:8" ht="12.75">
      <c r="A13" s="52"/>
      <c r="B13" s="20"/>
      <c r="C13" s="49">
        <v>38508</v>
      </c>
      <c r="D13" s="49"/>
      <c r="E13" s="50"/>
      <c r="F13" s="50"/>
      <c r="G13" s="51"/>
      <c r="H13" s="51"/>
    </row>
    <row r="14" spans="1:8" ht="24">
      <c r="A14" s="21" t="s">
        <v>107</v>
      </c>
      <c r="B14" s="20" t="s">
        <v>20</v>
      </c>
      <c r="C14" s="49">
        <v>38508</v>
      </c>
      <c r="D14" s="49">
        <v>17382</v>
      </c>
      <c r="E14" s="50">
        <f>SUM(E16:E17)</f>
        <v>39422</v>
      </c>
      <c r="F14" s="50">
        <f>SUM(F16:F17)</f>
        <v>41353</v>
      </c>
      <c r="G14" s="50">
        <f>SUM(G16:G17)</f>
        <v>43341</v>
      </c>
      <c r="H14" s="50">
        <f>SUM(H16:H17)</f>
        <v>45383</v>
      </c>
    </row>
    <row r="15" spans="1:8" ht="12.75">
      <c r="A15" s="17" t="s">
        <v>18</v>
      </c>
      <c r="B15" s="20"/>
      <c r="C15" s="49"/>
      <c r="D15" s="49"/>
      <c r="E15" s="50"/>
      <c r="F15" s="50"/>
      <c r="G15" s="51"/>
      <c r="H15" s="51"/>
    </row>
    <row r="16" spans="1:14" ht="48">
      <c r="A16" s="30" t="s">
        <v>43</v>
      </c>
      <c r="B16" s="20" t="s">
        <v>20</v>
      </c>
      <c r="C16" s="51">
        <v>37006</v>
      </c>
      <c r="D16" s="49" t="s">
        <v>41</v>
      </c>
      <c r="E16" s="51">
        <v>37866</v>
      </c>
      <c r="F16" s="51">
        <v>39721</v>
      </c>
      <c r="G16" s="51">
        <v>41628</v>
      </c>
      <c r="H16" s="51">
        <v>43584</v>
      </c>
      <c r="J16" s="98"/>
      <c r="K16" s="98"/>
      <c r="L16" s="98"/>
      <c r="M16" s="98"/>
      <c r="N16" s="98"/>
    </row>
    <row r="17" spans="1:13" ht="24">
      <c r="A17" s="30" t="s">
        <v>44</v>
      </c>
      <c r="B17" s="20" t="s">
        <v>20</v>
      </c>
      <c r="C17" s="51">
        <v>1502</v>
      </c>
      <c r="D17" s="49" t="s">
        <v>41</v>
      </c>
      <c r="E17" s="51">
        <v>1556</v>
      </c>
      <c r="F17" s="51">
        <v>1632</v>
      </c>
      <c r="G17" s="51">
        <v>1713</v>
      </c>
      <c r="H17" s="51">
        <v>1799</v>
      </c>
      <c r="J17" s="98"/>
      <c r="K17" s="98"/>
      <c r="L17" s="98"/>
      <c r="M17" s="98"/>
    </row>
    <row r="18" spans="1:10" ht="12.75">
      <c r="A18" s="28"/>
      <c r="B18" s="28"/>
      <c r="C18" s="51"/>
      <c r="D18" s="51"/>
      <c r="E18" s="51"/>
      <c r="F18" s="51"/>
      <c r="G18" s="51"/>
      <c r="H18" s="51"/>
      <c r="J18" s="98"/>
    </row>
    <row r="19" spans="1:8" ht="36">
      <c r="A19" s="104" t="s">
        <v>45</v>
      </c>
      <c r="B19" s="105" t="s">
        <v>20</v>
      </c>
      <c r="C19" s="118">
        <v>49346</v>
      </c>
      <c r="D19" s="118">
        <v>50121</v>
      </c>
      <c r="E19" s="118">
        <v>109849</v>
      </c>
      <c r="F19" s="118">
        <v>145645</v>
      </c>
      <c r="G19" s="118">
        <v>180863</v>
      </c>
      <c r="H19" s="118">
        <v>191354</v>
      </c>
    </row>
    <row r="20" spans="1:8" ht="12.75">
      <c r="A20" s="17" t="s">
        <v>5</v>
      </c>
      <c r="B20" s="20"/>
      <c r="C20" s="51"/>
      <c r="D20" s="51"/>
      <c r="E20" s="51"/>
      <c r="F20" s="51"/>
      <c r="G20" s="51"/>
      <c r="H20" s="51"/>
    </row>
    <row r="21" spans="1:8" ht="12.75">
      <c r="A21" s="31" t="s">
        <v>26</v>
      </c>
      <c r="B21" s="20" t="s">
        <v>20</v>
      </c>
      <c r="C21" s="51">
        <v>152674</v>
      </c>
      <c r="D21" s="51">
        <v>85246</v>
      </c>
      <c r="E21" s="51">
        <v>161120</v>
      </c>
      <c r="F21" s="51">
        <v>170787</v>
      </c>
      <c r="G21" s="51">
        <v>180863</v>
      </c>
      <c r="H21" s="51">
        <v>191354</v>
      </c>
    </row>
    <row r="22" spans="1:8" ht="12">
      <c r="A22" s="31" t="s">
        <v>27</v>
      </c>
      <c r="B22" s="28"/>
      <c r="C22" s="53">
        <v>103328</v>
      </c>
      <c r="D22" s="53">
        <v>35125</v>
      </c>
      <c r="E22" s="53">
        <v>50459</v>
      </c>
      <c r="F22" s="53">
        <v>25142</v>
      </c>
      <c r="G22" s="53">
        <v>0</v>
      </c>
      <c r="H22" s="53">
        <v>0</v>
      </c>
    </row>
    <row r="24" ht="12">
      <c r="A24" s="19" t="s">
        <v>125</v>
      </c>
    </row>
    <row r="25" ht="12">
      <c r="A25" s="19" t="s">
        <v>126</v>
      </c>
    </row>
  </sheetData>
  <sheetProtection/>
  <mergeCells count="5">
    <mergeCell ref="A4:D4"/>
    <mergeCell ref="A3:G3"/>
    <mergeCell ref="A5:A6"/>
    <mergeCell ref="C5:D5"/>
    <mergeCell ref="F5:H5"/>
  </mergeCells>
  <printOptions horizontalCentered="1"/>
  <pageMargins left="0.31" right="0.33" top="0.83" bottom="0.44" header="0.2755905511811024" footer="0.2362204724409449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H8" sqref="H8"/>
    </sheetView>
  </sheetViews>
  <sheetFormatPr defaultColWidth="9.00390625" defaultRowHeight="12.75"/>
  <cols>
    <col min="1" max="1" width="56.25390625" style="84" customWidth="1"/>
    <col min="2" max="2" width="14.125" style="84" customWidth="1"/>
    <col min="3" max="3" width="11.25390625" style="69" customWidth="1"/>
    <col min="4" max="4" width="12.125" style="69" customWidth="1"/>
    <col min="5" max="5" width="10.25390625" style="0" customWidth="1"/>
    <col min="6" max="6" width="10.875" style="0" customWidth="1"/>
    <col min="7" max="7" width="12.25390625" style="0" customWidth="1"/>
    <col min="8" max="8" width="12.375" style="0" customWidth="1"/>
  </cols>
  <sheetData>
    <row r="1" spans="3:6" ht="12.75">
      <c r="C1"/>
      <c r="F1" t="s">
        <v>101</v>
      </c>
    </row>
    <row r="2" spans="1:4" ht="16.5">
      <c r="A2" s="133" t="s">
        <v>102</v>
      </c>
      <c r="B2" s="133"/>
      <c r="C2" s="133"/>
      <c r="D2" s="133"/>
    </row>
    <row r="3" spans="1:8" ht="16.5">
      <c r="A3" s="85"/>
      <c r="B3" s="85"/>
      <c r="C3" s="85"/>
      <c r="D3" s="85"/>
      <c r="E3" s="85"/>
      <c r="F3" s="85"/>
      <c r="G3" s="85"/>
      <c r="H3" s="85"/>
    </row>
    <row r="4" spans="1:8" ht="12.75">
      <c r="A4" s="134" t="s">
        <v>0</v>
      </c>
      <c r="B4" s="136" t="s">
        <v>103</v>
      </c>
      <c r="C4" s="131" t="s">
        <v>6</v>
      </c>
      <c r="D4" s="125"/>
      <c r="E4" s="26" t="s">
        <v>2</v>
      </c>
      <c r="F4" s="131" t="s">
        <v>3</v>
      </c>
      <c r="G4" s="132"/>
      <c r="H4" s="125"/>
    </row>
    <row r="5" spans="1:8" s="10" customFormat="1" ht="24">
      <c r="A5" s="135"/>
      <c r="B5" s="137"/>
      <c r="C5" s="34">
        <v>2016</v>
      </c>
      <c r="D5" s="34" t="s">
        <v>106</v>
      </c>
      <c r="E5" s="34">
        <v>2017</v>
      </c>
      <c r="F5" s="32">
        <v>2018</v>
      </c>
      <c r="G5" s="32">
        <v>2019</v>
      </c>
      <c r="H5" s="32">
        <v>2020</v>
      </c>
    </row>
    <row r="6" spans="1:8" ht="15.75">
      <c r="A6" s="86" t="s">
        <v>109</v>
      </c>
      <c r="B6" s="94" t="s">
        <v>104</v>
      </c>
      <c r="C6" s="88">
        <v>2189217</v>
      </c>
      <c r="D6" s="88">
        <v>1055712</v>
      </c>
      <c r="E6" s="88">
        <v>2158440</v>
      </c>
      <c r="F6" s="88">
        <v>2323932</v>
      </c>
      <c r="G6" s="88">
        <v>2504547</v>
      </c>
      <c r="H6" s="88">
        <v>2701382</v>
      </c>
    </row>
    <row r="7" spans="1:8" ht="31.5">
      <c r="A7" s="86" t="s">
        <v>110</v>
      </c>
      <c r="B7" s="94" t="s">
        <v>104</v>
      </c>
      <c r="C7" s="88">
        <v>155922</v>
      </c>
      <c r="D7" s="88">
        <v>79456</v>
      </c>
      <c r="E7" s="88">
        <v>170407.7</v>
      </c>
      <c r="F7" s="88">
        <v>186596</v>
      </c>
      <c r="G7" s="88">
        <v>203390</v>
      </c>
      <c r="H7" s="88">
        <v>221694</v>
      </c>
    </row>
    <row r="8" spans="1:8" ht="15.75">
      <c r="A8" s="86" t="s">
        <v>118</v>
      </c>
      <c r="B8" s="94" t="s">
        <v>104</v>
      </c>
      <c r="C8" s="88">
        <f aca="true" t="shared" si="0" ref="C8:H8">C6-C7</f>
        <v>2033295</v>
      </c>
      <c r="D8" s="88">
        <f t="shared" si="0"/>
        <v>976256</v>
      </c>
      <c r="E8" s="88">
        <f>E6-E7</f>
        <v>1988032.3</v>
      </c>
      <c r="F8" s="88">
        <f t="shared" si="0"/>
        <v>2137336</v>
      </c>
      <c r="G8" s="88">
        <f t="shared" si="0"/>
        <v>2301157</v>
      </c>
      <c r="H8" s="88">
        <f t="shared" si="0"/>
        <v>2479688</v>
      </c>
    </row>
    <row r="9" spans="1:8" ht="15.75">
      <c r="A9" s="86" t="s">
        <v>111</v>
      </c>
      <c r="B9" s="89" t="s">
        <v>105</v>
      </c>
      <c r="C9" s="88">
        <v>13</v>
      </c>
      <c r="D9" s="88">
        <v>13</v>
      </c>
      <c r="E9" s="88">
        <v>13</v>
      </c>
      <c r="F9" s="88">
        <v>13</v>
      </c>
      <c r="G9" s="88">
        <v>13</v>
      </c>
      <c r="H9" s="88">
        <v>13</v>
      </c>
    </row>
    <row r="10" spans="1:8" ht="16.5" customHeight="1">
      <c r="A10" s="86" t="s">
        <v>119</v>
      </c>
      <c r="B10" s="94" t="s">
        <v>104</v>
      </c>
      <c r="C10" s="88">
        <f>C8*0.13</f>
        <v>264328.35000000003</v>
      </c>
      <c r="D10" s="88">
        <f>D8*0.13</f>
        <v>126913.28</v>
      </c>
      <c r="E10" s="88">
        <f>E8*0.13</f>
        <v>258444.19900000002</v>
      </c>
      <c r="F10" s="88"/>
      <c r="G10" s="88"/>
      <c r="H10" s="88"/>
    </row>
    <row r="11" spans="1:8" ht="15.75">
      <c r="A11" s="86" t="s">
        <v>112</v>
      </c>
      <c r="B11" s="94" t="s">
        <v>104</v>
      </c>
      <c r="C11" s="88">
        <v>260419.9</v>
      </c>
      <c r="D11" s="88">
        <v>125897.6</v>
      </c>
      <c r="E11" s="88">
        <v>257820</v>
      </c>
      <c r="F11" s="88">
        <f>F8*0.13</f>
        <v>277853.68</v>
      </c>
      <c r="G11" s="88">
        <f>G8*0.13</f>
        <v>299150.41000000003</v>
      </c>
      <c r="H11" s="88">
        <f>H8*0.13</f>
        <v>322359.44</v>
      </c>
    </row>
    <row r="12" spans="1:8" ht="129" customHeight="1">
      <c r="A12" s="95" t="s">
        <v>113</v>
      </c>
      <c r="B12" s="94" t="s">
        <v>104</v>
      </c>
      <c r="C12" s="88">
        <v>2588.8</v>
      </c>
      <c r="D12" s="88">
        <v>516.7</v>
      </c>
      <c r="E12" s="88">
        <v>2718.2</v>
      </c>
      <c r="F12" s="88">
        <v>2854</v>
      </c>
      <c r="G12" s="88">
        <v>2996.5</v>
      </c>
      <c r="H12" s="88">
        <v>3146</v>
      </c>
    </row>
    <row r="13" spans="1:8" ht="47.25">
      <c r="A13" s="95" t="s">
        <v>114</v>
      </c>
      <c r="B13" s="94" t="s">
        <v>104</v>
      </c>
      <c r="C13" s="88">
        <v>894</v>
      </c>
      <c r="D13" s="88">
        <v>182.2</v>
      </c>
      <c r="E13" s="88">
        <v>938.7</v>
      </c>
      <c r="F13" s="88">
        <v>985</v>
      </c>
      <c r="G13" s="88">
        <v>1034</v>
      </c>
      <c r="H13" s="88">
        <v>1085</v>
      </c>
    </row>
    <row r="14" spans="1:8" ht="96.75" customHeight="1">
      <c r="A14" s="95" t="s">
        <v>115</v>
      </c>
      <c r="B14" s="94" t="s">
        <v>104</v>
      </c>
      <c r="C14" s="88">
        <v>1451</v>
      </c>
      <c r="D14" s="88">
        <v>654</v>
      </c>
      <c r="E14" s="88">
        <v>1523.5</v>
      </c>
      <c r="F14" s="88">
        <v>1599.6</v>
      </c>
      <c r="G14" s="88">
        <v>1679</v>
      </c>
      <c r="H14" s="88">
        <v>1763.6</v>
      </c>
    </row>
    <row r="15" spans="1:8" ht="31.5">
      <c r="A15" s="95" t="s">
        <v>116</v>
      </c>
      <c r="B15" s="94" t="s">
        <v>104</v>
      </c>
      <c r="C15" s="88">
        <v>560.3</v>
      </c>
      <c r="D15" s="88">
        <v>192</v>
      </c>
      <c r="E15" s="88">
        <v>601</v>
      </c>
      <c r="F15" s="88">
        <v>637</v>
      </c>
      <c r="G15" s="88">
        <v>673</v>
      </c>
      <c r="H15" s="88">
        <v>672</v>
      </c>
    </row>
    <row r="16" spans="1:8" ht="15.75">
      <c r="A16" s="86" t="s">
        <v>117</v>
      </c>
      <c r="B16" s="87" t="s">
        <v>104</v>
      </c>
      <c r="C16" s="88">
        <v>4100</v>
      </c>
      <c r="D16" s="88">
        <v>479.5</v>
      </c>
      <c r="E16" s="88">
        <v>250</v>
      </c>
      <c r="F16" s="88"/>
      <c r="G16" s="88"/>
      <c r="H16" s="88"/>
    </row>
    <row r="17" spans="1:8" ht="31.5">
      <c r="A17" s="119" t="s">
        <v>120</v>
      </c>
      <c r="B17" s="120" t="s">
        <v>104</v>
      </c>
      <c r="C17" s="121">
        <v>270014</v>
      </c>
      <c r="D17" s="121">
        <v>127922</v>
      </c>
      <c r="E17" s="122">
        <f>E11+E12+E13+E14+E15+E16</f>
        <v>263851.4</v>
      </c>
      <c r="F17" s="122">
        <f>F11+F12+F13+F14+F15+F16</f>
        <v>283929.27999999997</v>
      </c>
      <c r="G17" s="122">
        <f>G11+G12+G13+G14+G15+G16</f>
        <v>305532.91000000003</v>
      </c>
      <c r="H17" s="122">
        <f>H11+H12+H13+H14+H15+H16</f>
        <v>329026.04</v>
      </c>
    </row>
    <row r="19" ht="12.75">
      <c r="A19" s="97" t="s">
        <v>122</v>
      </c>
    </row>
    <row r="20" ht="12.75">
      <c r="A20" s="97" t="s">
        <v>123</v>
      </c>
    </row>
    <row r="21" ht="12.75">
      <c r="A21" s="19"/>
    </row>
    <row r="22" spans="1:4" ht="12.75">
      <c r="A22" s="19"/>
      <c r="C22" s="96"/>
      <c r="D22" s="96"/>
    </row>
  </sheetData>
  <sheetProtection/>
  <mergeCells count="5">
    <mergeCell ref="A2:D2"/>
    <mergeCell ref="A4:A5"/>
    <mergeCell ref="B4:B5"/>
    <mergeCell ref="C4:D4"/>
    <mergeCell ref="F4:H4"/>
  </mergeCells>
  <printOptions horizontalCentered="1"/>
  <pageMargins left="0.5511811023622047" right="0.31496062992125984" top="0.62" bottom="0.2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49">
      <selection activeCell="A53" sqref="A53:E53"/>
    </sheetView>
  </sheetViews>
  <sheetFormatPr defaultColWidth="9.00390625" defaultRowHeight="12.75"/>
  <cols>
    <col min="1" max="1" width="39.125" style="12" customWidth="1"/>
    <col min="2" max="2" width="11.125" style="1" customWidth="1"/>
    <col min="3" max="3" width="13.25390625" style="1" customWidth="1"/>
    <col min="4" max="4" width="10.125" style="1" customWidth="1"/>
    <col min="5" max="5" width="10.75390625" style="1" customWidth="1"/>
    <col min="6" max="6" width="9.875" style="1" customWidth="1"/>
    <col min="7" max="7" width="10.25390625" style="1" customWidth="1"/>
    <col min="8" max="16384" width="9.125" style="1" customWidth="1"/>
  </cols>
  <sheetData>
    <row r="1" ht="16.5">
      <c r="D1" t="s">
        <v>46</v>
      </c>
    </row>
    <row r="2" spans="1:5" ht="16.5">
      <c r="A2" s="138" t="s">
        <v>8</v>
      </c>
      <c r="B2" s="138"/>
      <c r="C2" s="138"/>
      <c r="D2" s="138"/>
      <c r="E2" s="138"/>
    </row>
    <row r="3" spans="1:5" ht="16.5">
      <c r="A3" s="138" t="s">
        <v>14</v>
      </c>
      <c r="B3" s="138"/>
      <c r="C3" s="138"/>
      <c r="D3" s="138"/>
      <c r="E3" s="138"/>
    </row>
    <row r="4" spans="2:3" ht="16.5">
      <c r="B4" s="2"/>
      <c r="C4" s="2"/>
    </row>
    <row r="5" spans="1:5" ht="16.5">
      <c r="A5" s="138" t="s">
        <v>9</v>
      </c>
      <c r="B5" s="138"/>
      <c r="C5" s="138"/>
      <c r="D5" s="138"/>
      <c r="E5" s="138"/>
    </row>
    <row r="7" spans="1:8" s="10" customFormat="1" ht="16.5">
      <c r="A7" s="9" t="s">
        <v>0</v>
      </c>
      <c r="B7" s="126" t="s">
        <v>6</v>
      </c>
      <c r="C7" s="126"/>
      <c r="D7" s="126"/>
      <c r="E7" s="26" t="s">
        <v>2</v>
      </c>
      <c r="F7" s="131" t="s">
        <v>3</v>
      </c>
      <c r="G7" s="132"/>
      <c r="H7" s="125"/>
    </row>
    <row r="8" spans="1:8" ht="28.5" customHeight="1">
      <c r="A8" s="13"/>
      <c r="B8" s="34">
        <v>2015</v>
      </c>
      <c r="C8" s="34">
        <v>2016</v>
      </c>
      <c r="D8" s="34" t="s">
        <v>108</v>
      </c>
      <c r="E8" s="34">
        <v>2017</v>
      </c>
      <c r="F8" s="32">
        <v>2018</v>
      </c>
      <c r="G8" s="32">
        <v>2019</v>
      </c>
      <c r="H8" s="32">
        <v>2020</v>
      </c>
    </row>
    <row r="9" spans="1:8" s="6" customFormat="1" ht="15.75">
      <c r="A9" s="5" t="s">
        <v>10</v>
      </c>
      <c r="B9" s="54"/>
      <c r="C9" s="54"/>
      <c r="D9" s="54"/>
      <c r="E9" s="54"/>
      <c r="F9" s="54"/>
      <c r="G9" s="54"/>
      <c r="H9" s="54"/>
    </row>
    <row r="10" spans="1:8" s="6" customFormat="1" ht="15.75">
      <c r="A10" s="5" t="s">
        <v>11</v>
      </c>
      <c r="B10" s="54"/>
      <c r="C10" s="54"/>
      <c r="D10" s="54"/>
      <c r="E10" s="54"/>
      <c r="F10" s="54"/>
      <c r="G10" s="54"/>
      <c r="H10" s="54"/>
    </row>
    <row r="11" spans="1:8" s="6" customFormat="1" ht="15.75">
      <c r="A11" s="5" t="s">
        <v>47</v>
      </c>
      <c r="B11" s="54"/>
      <c r="C11" s="54"/>
      <c r="D11" s="54"/>
      <c r="E11" s="54"/>
      <c r="F11" s="54"/>
      <c r="G11" s="54"/>
      <c r="H11" s="54"/>
    </row>
    <row r="12" spans="1:8" s="6" customFormat="1" ht="15.75">
      <c r="A12" s="5" t="s">
        <v>48</v>
      </c>
      <c r="B12" s="54"/>
      <c r="C12" s="54"/>
      <c r="D12" s="54"/>
      <c r="E12" s="54"/>
      <c r="F12" s="54"/>
      <c r="G12" s="54"/>
      <c r="H12" s="54"/>
    </row>
    <row r="13" spans="1:8" s="6" customFormat="1" ht="15.75">
      <c r="A13" s="5" t="s">
        <v>49</v>
      </c>
      <c r="B13" s="54"/>
      <c r="C13" s="54"/>
      <c r="D13" s="54"/>
      <c r="E13" s="54"/>
      <c r="F13" s="54"/>
      <c r="G13" s="54"/>
      <c r="H13" s="54"/>
    </row>
    <row r="14" spans="1:8" s="6" customFormat="1" ht="31.5">
      <c r="A14" s="5" t="s">
        <v>50</v>
      </c>
      <c r="B14" s="54"/>
      <c r="C14" s="54"/>
      <c r="D14" s="54"/>
      <c r="E14" s="54"/>
      <c r="F14" s="54"/>
      <c r="G14" s="54"/>
      <c r="H14" s="54"/>
    </row>
    <row r="16" ht="16.5">
      <c r="A16" s="55"/>
    </row>
    <row r="18" ht="16.5">
      <c r="A18" s="56" t="s">
        <v>51</v>
      </c>
    </row>
    <row r="19" ht="16.5">
      <c r="A19" s="56" t="s">
        <v>52</v>
      </c>
    </row>
    <row r="21" s="3" customFormat="1" ht="12.75">
      <c r="A21" s="56"/>
    </row>
    <row r="22" s="3" customFormat="1" ht="12.75">
      <c r="A22" s="56"/>
    </row>
    <row r="23" s="3" customFormat="1" ht="12.75">
      <c r="A23" s="57"/>
    </row>
    <row r="24" ht="16.5">
      <c r="A24" s="55"/>
    </row>
    <row r="25" spans="1:4" ht="16.5">
      <c r="A25" s="55"/>
      <c r="D25" t="s">
        <v>53</v>
      </c>
    </row>
    <row r="26" spans="1:5" ht="16.5">
      <c r="A26" s="138" t="s">
        <v>8</v>
      </c>
      <c r="B26" s="138"/>
      <c r="C26" s="138"/>
      <c r="D26" s="138"/>
      <c r="E26" s="138"/>
    </row>
    <row r="27" spans="1:5" ht="16.5">
      <c r="A27" s="138" t="s">
        <v>15</v>
      </c>
      <c r="B27" s="138"/>
      <c r="C27" s="138"/>
      <c r="D27" s="138"/>
      <c r="E27" s="138"/>
    </row>
    <row r="28" spans="1:3" ht="16.5">
      <c r="A28" s="58"/>
      <c r="B28" s="2"/>
      <c r="C28" s="2"/>
    </row>
    <row r="29" spans="1:5" ht="16.5">
      <c r="A29" s="139" t="s">
        <v>9</v>
      </c>
      <c r="B29" s="139"/>
      <c r="C29" s="139"/>
      <c r="D29" s="139"/>
      <c r="E29" s="139"/>
    </row>
    <row r="30" spans="1:8" s="11" customFormat="1" ht="16.5">
      <c r="A30" s="9" t="s">
        <v>0</v>
      </c>
      <c r="B30" s="126" t="s">
        <v>6</v>
      </c>
      <c r="C30" s="126"/>
      <c r="D30" s="126"/>
      <c r="E30" s="26" t="s">
        <v>2</v>
      </c>
      <c r="F30" s="131" t="s">
        <v>3</v>
      </c>
      <c r="G30" s="132"/>
      <c r="H30" s="125"/>
    </row>
    <row r="31" spans="1:8" s="11" customFormat="1" ht="30" customHeight="1">
      <c r="A31" s="13"/>
      <c r="B31" s="34">
        <v>2015</v>
      </c>
      <c r="C31" s="34">
        <v>2016</v>
      </c>
      <c r="D31" s="34" t="s">
        <v>108</v>
      </c>
      <c r="E31" s="34">
        <v>2017</v>
      </c>
      <c r="F31" s="32">
        <v>2018</v>
      </c>
      <c r="G31" s="32">
        <v>2019</v>
      </c>
      <c r="H31" s="32">
        <v>2020</v>
      </c>
    </row>
    <row r="32" spans="1:8" s="3" customFormat="1" ht="25.5">
      <c r="A32" s="7" t="s">
        <v>54</v>
      </c>
      <c r="B32" s="54"/>
      <c r="C32" s="54"/>
      <c r="D32" s="54"/>
      <c r="E32" s="54"/>
      <c r="F32" s="54"/>
      <c r="G32" s="54"/>
      <c r="H32" s="54"/>
    </row>
    <row r="33" spans="1:8" s="3" customFormat="1" ht="15">
      <c r="A33" s="4" t="s">
        <v>55</v>
      </c>
      <c r="B33" s="54"/>
      <c r="C33" s="54"/>
      <c r="D33" s="54"/>
      <c r="E33" s="54"/>
      <c r="F33" s="54"/>
      <c r="G33" s="54"/>
      <c r="H33" s="54"/>
    </row>
    <row r="34" spans="1:8" s="3" customFormat="1" ht="15">
      <c r="A34" s="8" t="s">
        <v>7</v>
      </c>
      <c r="B34" s="54"/>
      <c r="C34" s="54"/>
      <c r="D34" s="54"/>
      <c r="E34" s="54"/>
      <c r="F34" s="54"/>
      <c r="G34" s="54"/>
      <c r="H34" s="54"/>
    </row>
    <row r="35" spans="1:8" s="3" customFormat="1" ht="15">
      <c r="A35" s="7" t="s">
        <v>19</v>
      </c>
      <c r="B35" s="54"/>
      <c r="C35" s="54"/>
      <c r="D35" s="54"/>
      <c r="E35" s="54"/>
      <c r="F35" s="54"/>
      <c r="G35" s="54"/>
      <c r="H35" s="54"/>
    </row>
    <row r="36" spans="1:8" s="3" customFormat="1" ht="15">
      <c r="A36" s="7" t="s">
        <v>19</v>
      </c>
      <c r="B36" s="54"/>
      <c r="C36" s="54"/>
      <c r="D36" s="54"/>
      <c r="E36" s="54"/>
      <c r="F36" s="54"/>
      <c r="G36" s="54"/>
      <c r="H36" s="54"/>
    </row>
    <row r="37" spans="1:8" s="3" customFormat="1" ht="17.25" customHeight="1">
      <c r="A37" s="4" t="s">
        <v>56</v>
      </c>
      <c r="B37" s="54"/>
      <c r="C37" s="54"/>
      <c r="D37" s="54"/>
      <c r="E37" s="54"/>
      <c r="F37" s="54"/>
      <c r="G37" s="54"/>
      <c r="H37" s="54"/>
    </row>
    <row r="38" spans="1:8" s="3" customFormat="1" ht="15">
      <c r="A38" s="4" t="s">
        <v>12</v>
      </c>
      <c r="B38" s="54"/>
      <c r="C38" s="54"/>
      <c r="D38" s="54"/>
      <c r="E38" s="54"/>
      <c r="F38" s="54"/>
      <c r="G38" s="54"/>
      <c r="H38" s="54"/>
    </row>
    <row r="39" spans="1:8" s="3" customFormat="1" ht="15">
      <c r="A39" s="4" t="s">
        <v>55</v>
      </c>
      <c r="B39" s="54"/>
      <c r="C39" s="54"/>
      <c r="D39" s="54"/>
      <c r="E39" s="54"/>
      <c r="F39" s="54"/>
      <c r="G39" s="54"/>
      <c r="H39" s="54"/>
    </row>
    <row r="40" spans="1:8" s="3" customFormat="1" ht="15">
      <c r="A40" s="4" t="s">
        <v>47</v>
      </c>
      <c r="B40" s="54"/>
      <c r="C40" s="54"/>
      <c r="D40" s="54"/>
      <c r="E40" s="54"/>
      <c r="F40" s="54"/>
      <c r="G40" s="54"/>
      <c r="H40" s="54"/>
    </row>
    <row r="41" spans="1:8" s="3" customFormat="1" ht="15">
      <c r="A41" s="4" t="s">
        <v>55</v>
      </c>
      <c r="B41" s="54"/>
      <c r="C41" s="54"/>
      <c r="D41" s="54"/>
      <c r="E41" s="54"/>
      <c r="F41" s="54"/>
      <c r="G41" s="54"/>
      <c r="H41" s="54"/>
    </row>
    <row r="42" spans="1:8" s="3" customFormat="1" ht="15">
      <c r="A42" s="4" t="s">
        <v>57</v>
      </c>
      <c r="B42" s="54"/>
      <c r="C42" s="54"/>
      <c r="D42" s="54"/>
      <c r="E42" s="54"/>
      <c r="F42" s="54"/>
      <c r="G42" s="54"/>
      <c r="H42" s="54"/>
    </row>
    <row r="43" spans="1:8" s="3" customFormat="1" ht="15">
      <c r="A43" s="4" t="s">
        <v>12</v>
      </c>
      <c r="B43" s="54"/>
      <c r="C43" s="54"/>
      <c r="D43" s="54"/>
      <c r="E43" s="54"/>
      <c r="F43" s="54"/>
      <c r="G43" s="54"/>
      <c r="H43" s="54"/>
    </row>
    <row r="44" spans="1:8" s="3" customFormat="1" ht="15">
      <c r="A44" s="4" t="s">
        <v>55</v>
      </c>
      <c r="B44" s="54"/>
      <c r="C44" s="54"/>
      <c r="D44" s="54"/>
      <c r="E44" s="54"/>
      <c r="F44" s="54"/>
      <c r="G44" s="54"/>
      <c r="H44" s="54"/>
    </row>
    <row r="45" spans="1:8" s="3" customFormat="1" ht="15">
      <c r="A45" s="4" t="s">
        <v>58</v>
      </c>
      <c r="B45" s="54"/>
      <c r="C45" s="54"/>
      <c r="D45" s="54"/>
      <c r="E45" s="54"/>
      <c r="F45" s="54"/>
      <c r="G45" s="54"/>
      <c r="H45" s="54"/>
    </row>
    <row r="46" spans="1:8" s="3" customFormat="1" ht="15">
      <c r="A46" s="4" t="s">
        <v>59</v>
      </c>
      <c r="B46" s="54"/>
      <c r="C46" s="54"/>
      <c r="D46" s="54"/>
      <c r="E46" s="54"/>
      <c r="F46" s="54"/>
      <c r="G46" s="54"/>
      <c r="H46" s="54"/>
    </row>
    <row r="47" spans="1:8" s="3" customFormat="1" ht="15.75" customHeight="1">
      <c r="A47" s="4" t="s">
        <v>60</v>
      </c>
      <c r="B47" s="54"/>
      <c r="C47" s="54"/>
      <c r="D47" s="54"/>
      <c r="E47" s="54"/>
      <c r="F47" s="54"/>
      <c r="G47" s="54"/>
      <c r="H47" s="54"/>
    </row>
    <row r="48" spans="1:8" s="3" customFormat="1" ht="15.75" customHeight="1">
      <c r="A48" s="4"/>
      <c r="B48" s="54"/>
      <c r="C48" s="54"/>
      <c r="D48" s="54"/>
      <c r="E48" s="54"/>
      <c r="F48" s="54"/>
      <c r="G48" s="54"/>
      <c r="H48" s="54"/>
    </row>
    <row r="49" ht="16.5" customHeight="1"/>
    <row r="50" spans="1:4" s="3" customFormat="1" ht="12.75">
      <c r="A50" s="56"/>
      <c r="D50" s="59"/>
    </row>
    <row r="51" s="3" customFormat="1" ht="12.75">
      <c r="A51" s="56" t="s">
        <v>51</v>
      </c>
    </row>
    <row r="52" ht="16.5">
      <c r="D52" t="s">
        <v>61</v>
      </c>
    </row>
    <row r="53" spans="1:5" ht="16.5">
      <c r="A53" s="138" t="s">
        <v>8</v>
      </c>
      <c r="B53" s="138"/>
      <c r="C53" s="138"/>
      <c r="D53" s="138"/>
      <c r="E53" s="138"/>
    </row>
    <row r="54" spans="1:5" ht="16.5">
      <c r="A54" s="138" t="s">
        <v>16</v>
      </c>
      <c r="B54" s="138"/>
      <c r="C54" s="138"/>
      <c r="D54" s="138"/>
      <c r="E54" s="138"/>
    </row>
    <row r="55" spans="2:3" ht="16.5">
      <c r="B55" s="2"/>
      <c r="C55" s="2"/>
    </row>
    <row r="56" spans="1:5" ht="16.5">
      <c r="A56" s="140" t="s">
        <v>9</v>
      </c>
      <c r="B56" s="140"/>
      <c r="C56" s="140"/>
      <c r="D56" s="140"/>
      <c r="E56" s="140"/>
    </row>
    <row r="58" spans="1:8" s="11" customFormat="1" ht="16.5">
      <c r="A58" s="9" t="s">
        <v>0</v>
      </c>
      <c r="B58" s="126" t="s">
        <v>6</v>
      </c>
      <c r="C58" s="126"/>
      <c r="D58" s="126"/>
      <c r="E58" s="26" t="s">
        <v>2</v>
      </c>
      <c r="F58" s="131" t="s">
        <v>3</v>
      </c>
      <c r="G58" s="132"/>
      <c r="H58" s="125"/>
    </row>
    <row r="59" spans="1:8" s="11" customFormat="1" ht="27" customHeight="1">
      <c r="A59" s="13"/>
      <c r="B59" s="34">
        <v>2015</v>
      </c>
      <c r="C59" s="34">
        <v>2016</v>
      </c>
      <c r="D59" s="34" t="s">
        <v>108</v>
      </c>
      <c r="E59" s="34">
        <v>2017</v>
      </c>
      <c r="F59" s="32">
        <v>2018</v>
      </c>
      <c r="G59" s="32">
        <v>2019</v>
      </c>
      <c r="H59" s="32">
        <v>2020</v>
      </c>
    </row>
    <row r="60" spans="1:8" s="3" customFormat="1" ht="15">
      <c r="A60" s="4" t="s">
        <v>10</v>
      </c>
      <c r="B60" s="54"/>
      <c r="C60" s="54"/>
      <c r="D60" s="54"/>
      <c r="E60" s="54"/>
      <c r="F60" s="54"/>
      <c r="G60" s="54"/>
      <c r="H60" s="54"/>
    </row>
    <row r="61" spans="1:8" s="3" customFormat="1" ht="15">
      <c r="A61" s="4" t="s">
        <v>55</v>
      </c>
      <c r="B61" s="54"/>
      <c r="C61" s="54"/>
      <c r="D61" s="54"/>
      <c r="E61" s="54"/>
      <c r="F61" s="54"/>
      <c r="G61" s="54"/>
      <c r="H61" s="54"/>
    </row>
    <row r="62" spans="1:8" s="3" customFormat="1" ht="15">
      <c r="A62" s="4" t="s">
        <v>12</v>
      </c>
      <c r="B62" s="54"/>
      <c r="C62" s="54"/>
      <c r="D62" s="54"/>
      <c r="E62" s="54"/>
      <c r="F62" s="54"/>
      <c r="G62" s="54"/>
      <c r="H62" s="54"/>
    </row>
    <row r="63" spans="1:8" s="3" customFormat="1" ht="15">
      <c r="A63" s="7" t="s">
        <v>19</v>
      </c>
      <c r="B63" s="54"/>
      <c r="C63" s="54"/>
      <c r="D63" s="54"/>
      <c r="E63" s="54"/>
      <c r="F63" s="54"/>
      <c r="G63" s="54"/>
      <c r="H63" s="54"/>
    </row>
    <row r="64" spans="1:8" s="3" customFormat="1" ht="15">
      <c r="A64" s="7" t="s">
        <v>19</v>
      </c>
      <c r="B64" s="54"/>
      <c r="C64" s="54"/>
      <c r="D64" s="54"/>
      <c r="E64" s="54"/>
      <c r="F64" s="54"/>
      <c r="G64" s="54"/>
      <c r="H64" s="54"/>
    </row>
    <row r="65" spans="1:8" s="3" customFormat="1" ht="18" customHeight="1">
      <c r="A65" s="4" t="s">
        <v>62</v>
      </c>
      <c r="B65" s="54"/>
      <c r="C65" s="54"/>
      <c r="D65" s="54"/>
      <c r="E65" s="54"/>
      <c r="F65" s="54"/>
      <c r="G65" s="54"/>
      <c r="H65" s="54"/>
    </row>
    <row r="66" spans="1:8" s="3" customFormat="1" ht="15">
      <c r="A66" s="4" t="s">
        <v>12</v>
      </c>
      <c r="B66" s="54"/>
      <c r="C66" s="54"/>
      <c r="D66" s="54"/>
      <c r="E66" s="54"/>
      <c r="F66" s="54"/>
      <c r="G66" s="54"/>
      <c r="H66" s="54"/>
    </row>
    <row r="67" spans="1:8" s="3" customFormat="1" ht="15">
      <c r="A67" s="60"/>
      <c r="B67" s="54"/>
      <c r="C67" s="54"/>
      <c r="D67" s="54"/>
      <c r="E67" s="54"/>
      <c r="F67" s="54"/>
      <c r="G67" s="54"/>
      <c r="H67" s="54"/>
    </row>
    <row r="68" spans="1:8" s="3" customFormat="1" ht="15">
      <c r="A68" s="60"/>
      <c r="B68" s="54"/>
      <c r="C68" s="54"/>
      <c r="D68" s="54"/>
      <c r="E68" s="54"/>
      <c r="F68" s="54"/>
      <c r="G68" s="54"/>
      <c r="H68" s="54"/>
    </row>
    <row r="69" spans="1:8" s="3" customFormat="1" ht="15">
      <c r="A69" s="60"/>
      <c r="B69" s="54"/>
      <c r="C69" s="54"/>
      <c r="D69" s="54"/>
      <c r="E69" s="54"/>
      <c r="F69" s="54"/>
      <c r="G69" s="54"/>
      <c r="H69" s="54"/>
    </row>
    <row r="70" spans="1:8" s="3" customFormat="1" ht="15">
      <c r="A70" s="4" t="s">
        <v>63</v>
      </c>
      <c r="B70" s="54"/>
      <c r="C70" s="54"/>
      <c r="D70" s="54"/>
      <c r="E70" s="54"/>
      <c r="F70" s="54"/>
      <c r="G70" s="54"/>
      <c r="H70" s="54"/>
    </row>
    <row r="71" spans="1:8" s="3" customFormat="1" ht="15">
      <c r="A71" s="4" t="s">
        <v>55</v>
      </c>
      <c r="B71" s="54"/>
      <c r="C71" s="54"/>
      <c r="D71" s="54"/>
      <c r="E71" s="54"/>
      <c r="F71" s="54"/>
      <c r="G71" s="54"/>
      <c r="H71" s="54"/>
    </row>
    <row r="72" spans="1:8" s="3" customFormat="1" ht="15">
      <c r="A72" s="4" t="s">
        <v>12</v>
      </c>
      <c r="B72" s="54"/>
      <c r="C72" s="54"/>
      <c r="D72" s="54"/>
      <c r="E72" s="54"/>
      <c r="F72" s="54"/>
      <c r="G72" s="54"/>
      <c r="H72" s="54"/>
    </row>
    <row r="73" spans="1:8" s="3" customFormat="1" ht="15">
      <c r="A73" s="4"/>
      <c r="B73" s="54"/>
      <c r="C73" s="54"/>
      <c r="D73" s="54"/>
      <c r="E73" s="54"/>
      <c r="F73" s="54"/>
      <c r="G73" s="54"/>
      <c r="H73" s="54"/>
    </row>
    <row r="74" spans="1:8" s="3" customFormat="1" ht="15">
      <c r="A74" s="4"/>
      <c r="B74" s="54"/>
      <c r="C74" s="54"/>
      <c r="D74" s="54"/>
      <c r="E74" s="54"/>
      <c r="F74" s="54"/>
      <c r="G74" s="54"/>
      <c r="H74" s="54"/>
    </row>
    <row r="75" spans="1:8" s="3" customFormat="1" ht="15">
      <c r="A75" s="4" t="s">
        <v>64</v>
      </c>
      <c r="B75" s="54"/>
      <c r="C75" s="54"/>
      <c r="D75" s="54"/>
      <c r="E75" s="54"/>
      <c r="F75" s="54"/>
      <c r="G75" s="54"/>
      <c r="H75" s="54"/>
    </row>
    <row r="76" spans="1:8" s="3" customFormat="1" ht="15">
      <c r="A76" s="4" t="s">
        <v>55</v>
      </c>
      <c r="B76" s="54"/>
      <c r="C76" s="54"/>
      <c r="D76" s="54"/>
      <c r="E76" s="54"/>
      <c r="F76" s="54"/>
      <c r="G76" s="54"/>
      <c r="H76" s="54"/>
    </row>
    <row r="77" spans="1:8" s="3" customFormat="1" ht="15">
      <c r="A77" s="4" t="s">
        <v>12</v>
      </c>
      <c r="B77" s="54"/>
      <c r="C77" s="54"/>
      <c r="D77" s="54"/>
      <c r="E77" s="54"/>
      <c r="F77" s="54"/>
      <c r="G77" s="54"/>
      <c r="H77" s="54"/>
    </row>
    <row r="78" spans="1:8" s="3" customFormat="1" ht="15">
      <c r="A78" s="60"/>
      <c r="B78" s="54"/>
      <c r="C78" s="54"/>
      <c r="D78" s="54"/>
      <c r="E78" s="54"/>
      <c r="F78" s="54"/>
      <c r="G78" s="54"/>
      <c r="H78" s="54"/>
    </row>
    <row r="79" spans="1:8" s="3" customFormat="1" ht="15">
      <c r="A79" s="60"/>
      <c r="B79" s="54"/>
      <c r="C79" s="54"/>
      <c r="D79" s="54"/>
      <c r="E79" s="54"/>
      <c r="F79" s="54"/>
      <c r="G79" s="54"/>
      <c r="H79" s="54"/>
    </row>
    <row r="80" spans="1:8" s="3" customFormat="1" ht="15">
      <c r="A80" s="4" t="s">
        <v>58</v>
      </c>
      <c r="B80" s="54"/>
      <c r="C80" s="54"/>
      <c r="D80" s="54"/>
      <c r="E80" s="54"/>
      <c r="F80" s="54"/>
      <c r="G80" s="54"/>
      <c r="H80" s="54"/>
    </row>
    <row r="81" spans="1:8" s="3" customFormat="1" ht="15">
      <c r="A81" s="4" t="s">
        <v>12</v>
      </c>
      <c r="B81" s="54"/>
      <c r="C81" s="54"/>
      <c r="D81" s="54"/>
      <c r="E81" s="54"/>
      <c r="F81" s="54"/>
      <c r="G81" s="54"/>
      <c r="H81" s="54"/>
    </row>
    <row r="82" spans="1:8" s="3" customFormat="1" ht="15">
      <c r="A82" s="60"/>
      <c r="B82" s="54"/>
      <c r="C82" s="54"/>
      <c r="D82" s="54"/>
      <c r="E82" s="54"/>
      <c r="F82" s="54"/>
      <c r="G82" s="54"/>
      <c r="H82" s="54"/>
    </row>
    <row r="83" spans="1:8" s="3" customFormat="1" ht="15">
      <c r="A83" s="60"/>
      <c r="B83" s="54"/>
      <c r="C83" s="54"/>
      <c r="D83" s="54"/>
      <c r="E83" s="54"/>
      <c r="F83" s="54"/>
      <c r="G83" s="54"/>
      <c r="H83" s="54"/>
    </row>
    <row r="84" spans="1:8" s="3" customFormat="1" ht="15">
      <c r="A84" s="4" t="s">
        <v>65</v>
      </c>
      <c r="B84" s="54"/>
      <c r="C84" s="54"/>
      <c r="D84" s="54"/>
      <c r="E84" s="54"/>
      <c r="F84" s="54"/>
      <c r="G84" s="54"/>
      <c r="H84" s="54"/>
    </row>
    <row r="85" spans="1:8" s="3" customFormat="1" ht="15">
      <c r="A85" s="4" t="s">
        <v>60</v>
      </c>
      <c r="B85" s="54"/>
      <c r="C85" s="54"/>
      <c r="D85" s="54"/>
      <c r="E85" s="54"/>
      <c r="F85" s="54"/>
      <c r="G85" s="54"/>
      <c r="H85" s="54"/>
    </row>
    <row r="86" spans="1:5" s="3" customFormat="1" ht="12.75" hidden="1">
      <c r="A86" s="4" t="s">
        <v>12</v>
      </c>
      <c r="B86" s="61"/>
      <c r="C86" s="61"/>
      <c r="D86" s="61"/>
      <c r="E86" s="61"/>
    </row>
    <row r="87" spans="1:5" s="3" customFormat="1" ht="12.75" hidden="1">
      <c r="A87" s="4" t="s">
        <v>66</v>
      </c>
      <c r="B87" s="61"/>
      <c r="C87" s="61"/>
      <c r="D87" s="61"/>
      <c r="E87" s="61"/>
    </row>
    <row r="88" spans="1:5" s="3" customFormat="1" ht="12.75" hidden="1">
      <c r="A88" s="4" t="s">
        <v>67</v>
      </c>
      <c r="B88" s="61"/>
      <c r="C88" s="61"/>
      <c r="D88" s="61"/>
      <c r="E88" s="61"/>
    </row>
    <row r="89" s="3" customFormat="1" ht="12.75">
      <c r="A89" s="57"/>
    </row>
    <row r="90" s="3" customFormat="1" ht="12.75">
      <c r="A90" s="56"/>
    </row>
    <row r="91" s="3" customFormat="1" ht="12.75">
      <c r="A91" s="57"/>
    </row>
    <row r="92" spans="1:4" s="3" customFormat="1" ht="12.75">
      <c r="A92" s="56" t="s">
        <v>51</v>
      </c>
      <c r="D92" s="59"/>
    </row>
    <row r="93" s="3" customFormat="1" ht="12.75">
      <c r="A93" s="56" t="s">
        <v>68</v>
      </c>
    </row>
    <row r="95" ht="16.5">
      <c r="D95" t="s">
        <v>69</v>
      </c>
    </row>
    <row r="96" spans="1:5" ht="16.5">
      <c r="A96" s="138" t="s">
        <v>8</v>
      </c>
      <c r="B96" s="138"/>
      <c r="C96" s="138"/>
      <c r="D96" s="138"/>
      <c r="E96" s="138"/>
    </row>
    <row r="97" spans="1:5" ht="16.5">
      <c r="A97" s="138" t="s">
        <v>17</v>
      </c>
      <c r="B97" s="138"/>
      <c r="C97" s="138"/>
      <c r="D97" s="138"/>
      <c r="E97" s="138"/>
    </row>
    <row r="98" spans="2:3" ht="16.5">
      <c r="B98" s="2"/>
      <c r="C98" s="2"/>
    </row>
    <row r="99" spans="1:5" ht="16.5">
      <c r="A99" s="140" t="s">
        <v>13</v>
      </c>
      <c r="B99" s="140"/>
      <c r="C99" s="140"/>
      <c r="D99" s="140"/>
      <c r="E99" s="140"/>
    </row>
    <row r="101" spans="1:8" s="10" customFormat="1" ht="16.5">
      <c r="A101" s="9" t="s">
        <v>0</v>
      </c>
      <c r="B101" s="126" t="s">
        <v>6</v>
      </c>
      <c r="C101" s="126"/>
      <c r="D101" s="126"/>
      <c r="E101" s="26" t="s">
        <v>2</v>
      </c>
      <c r="F101" s="131" t="s">
        <v>3</v>
      </c>
      <c r="G101" s="132"/>
      <c r="H101" s="125"/>
    </row>
    <row r="102" spans="1:8" ht="24.75" customHeight="1">
      <c r="A102" s="13"/>
      <c r="B102" s="34">
        <v>2015</v>
      </c>
      <c r="C102" s="34">
        <v>2016</v>
      </c>
      <c r="D102" s="34" t="s">
        <v>108</v>
      </c>
      <c r="E102" s="34">
        <v>2017</v>
      </c>
      <c r="F102" s="32">
        <v>2018</v>
      </c>
      <c r="G102" s="32">
        <v>2019</v>
      </c>
      <c r="H102" s="32">
        <v>2020</v>
      </c>
    </row>
    <row r="103" spans="1:8" s="6" customFormat="1" ht="15.75">
      <c r="A103" s="5" t="s">
        <v>10</v>
      </c>
      <c r="B103" s="54"/>
      <c r="C103" s="54"/>
      <c r="D103" s="54"/>
      <c r="E103" s="54"/>
      <c r="F103" s="54"/>
      <c r="G103" s="54"/>
      <c r="H103" s="54"/>
    </row>
    <row r="104" spans="1:8" s="6" customFormat="1" ht="15.75">
      <c r="A104" s="5" t="s">
        <v>11</v>
      </c>
      <c r="B104" s="54"/>
      <c r="C104" s="54"/>
      <c r="D104" s="54"/>
      <c r="E104" s="54"/>
      <c r="F104" s="54"/>
      <c r="G104" s="54"/>
      <c r="H104" s="54"/>
    </row>
    <row r="105" spans="1:8" s="6" customFormat="1" ht="15.75">
      <c r="A105" s="5" t="s">
        <v>47</v>
      </c>
      <c r="B105" s="54"/>
      <c r="C105" s="54"/>
      <c r="D105" s="54"/>
      <c r="E105" s="54"/>
      <c r="F105" s="54"/>
      <c r="G105" s="54"/>
      <c r="H105" s="54"/>
    </row>
    <row r="106" spans="1:8" s="6" customFormat="1" ht="15.75">
      <c r="A106" s="5" t="s">
        <v>70</v>
      </c>
      <c r="B106" s="54"/>
      <c r="C106" s="54"/>
      <c r="D106" s="54"/>
      <c r="E106" s="54"/>
      <c r="F106" s="54"/>
      <c r="G106" s="54"/>
      <c r="H106" s="54"/>
    </row>
    <row r="107" spans="1:8" s="6" customFormat="1" ht="15.75">
      <c r="A107" s="5" t="s">
        <v>49</v>
      </c>
      <c r="B107" s="54"/>
      <c r="C107" s="54"/>
      <c r="D107" s="54"/>
      <c r="E107" s="54"/>
      <c r="F107" s="54"/>
      <c r="G107" s="54"/>
      <c r="H107" s="54"/>
    </row>
    <row r="108" spans="1:8" s="6" customFormat="1" ht="31.5">
      <c r="A108" s="5" t="s">
        <v>50</v>
      </c>
      <c r="B108" s="54"/>
      <c r="C108" s="54"/>
      <c r="D108" s="54"/>
      <c r="E108" s="54"/>
      <c r="F108" s="54"/>
      <c r="G108" s="54"/>
      <c r="H108" s="54"/>
    </row>
    <row r="109" spans="1:5" s="6" customFormat="1" ht="15.75" hidden="1">
      <c r="A109" s="5" t="s">
        <v>12</v>
      </c>
      <c r="B109" s="62"/>
      <c r="C109" s="62"/>
      <c r="D109" s="62"/>
      <c r="E109" s="62"/>
    </row>
    <row r="110" spans="1:5" s="6" customFormat="1" ht="15.75" hidden="1">
      <c r="A110" s="5" t="s">
        <v>66</v>
      </c>
      <c r="B110" s="62"/>
      <c r="C110" s="62"/>
      <c r="D110" s="62"/>
      <c r="E110" s="62"/>
    </row>
    <row r="111" spans="1:5" s="6" customFormat="1" ht="15.75" hidden="1">
      <c r="A111" s="5" t="s">
        <v>67</v>
      </c>
      <c r="B111" s="62"/>
      <c r="C111" s="62"/>
      <c r="D111" s="62"/>
      <c r="E111" s="62"/>
    </row>
    <row r="112" s="6" customFormat="1" ht="15">
      <c r="A112" s="14"/>
    </row>
    <row r="113" s="6" customFormat="1" ht="15.75">
      <c r="A113" s="15"/>
    </row>
    <row r="114" s="6" customFormat="1" ht="15">
      <c r="A114" s="14"/>
    </row>
    <row r="115" s="6" customFormat="1" ht="15">
      <c r="A115" s="56" t="s">
        <v>51</v>
      </c>
    </row>
    <row r="116" s="6" customFormat="1" ht="15">
      <c r="A116" s="56" t="s">
        <v>52</v>
      </c>
    </row>
    <row r="118" s="3" customFormat="1" ht="12.75">
      <c r="A118" s="56"/>
    </row>
    <row r="119" s="3" customFormat="1" ht="12.75">
      <c r="A119" s="56"/>
    </row>
    <row r="120" s="3" customFormat="1" ht="12.75">
      <c r="A120" s="57"/>
    </row>
  </sheetData>
  <sheetProtection/>
  <mergeCells count="20">
    <mergeCell ref="B101:D101"/>
    <mergeCell ref="F101:H101"/>
    <mergeCell ref="A56:E56"/>
    <mergeCell ref="B58:D58"/>
    <mergeCell ref="F58:H58"/>
    <mergeCell ref="A96:E96"/>
    <mergeCell ref="A97:E97"/>
    <mergeCell ref="A99:E99"/>
    <mergeCell ref="A27:E27"/>
    <mergeCell ref="A29:E29"/>
    <mergeCell ref="B30:D30"/>
    <mergeCell ref="F30:H30"/>
    <mergeCell ref="A53:E53"/>
    <mergeCell ref="A54:E54"/>
    <mergeCell ref="A2:E2"/>
    <mergeCell ref="A3:E3"/>
    <mergeCell ref="A5:E5"/>
    <mergeCell ref="B7:D7"/>
    <mergeCell ref="F7:H7"/>
    <mergeCell ref="A26:E26"/>
  </mergeCells>
  <printOptions horizontalCentered="1"/>
  <pageMargins left="0.4724409448818898" right="0.4724409448818898" top="0.5905511811023623" bottom="0.1968503937007874" header="0.9055118110236221" footer="0.2362204724409449"/>
  <pageSetup horizontalDpi="300" verticalDpi="300" orientation="portrait" paperSize="9" scale="80" r:id="rId1"/>
  <rowBreaks count="3" manualBreakCount="3">
    <brk id="24" max="255" man="1"/>
    <brk id="51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zoomScalePageLayoutView="0" workbookViewId="0" topLeftCell="A1">
      <selection activeCell="G1" sqref="A1:G7"/>
    </sheetView>
  </sheetViews>
  <sheetFormatPr defaultColWidth="9.00390625" defaultRowHeight="12.75"/>
  <cols>
    <col min="1" max="1" width="25.875" style="37" customWidth="1"/>
    <col min="2" max="6" width="12.00390625" style="0" customWidth="1"/>
  </cols>
  <sheetData>
    <row r="1" spans="1:6" ht="27" customHeight="1">
      <c r="A1" s="143" t="s">
        <v>37</v>
      </c>
      <c r="B1" s="143"/>
      <c r="C1" s="143"/>
      <c r="D1" s="143"/>
      <c r="E1" s="143"/>
      <c r="F1" s="143"/>
    </row>
    <row r="2" spans="1:7" ht="12.75">
      <c r="A2" s="39" t="s">
        <v>29</v>
      </c>
      <c r="B2" s="144" t="s">
        <v>127</v>
      </c>
      <c r="C2" s="145"/>
      <c r="D2" s="145"/>
      <c r="E2" s="145"/>
      <c r="F2" s="145"/>
      <c r="G2" s="145"/>
    </row>
    <row r="3" spans="1:7" ht="12.75">
      <c r="A3" s="40" t="s">
        <v>22</v>
      </c>
      <c r="B3" s="146">
        <v>3603006840</v>
      </c>
      <c r="C3" s="147"/>
      <c r="D3" s="147"/>
      <c r="E3" s="147"/>
      <c r="F3" s="147"/>
      <c r="G3" s="147"/>
    </row>
    <row r="4" spans="1:7" ht="12.75">
      <c r="A4" s="40" t="s">
        <v>38</v>
      </c>
      <c r="B4" s="146">
        <v>360301001</v>
      </c>
      <c r="C4" s="147"/>
      <c r="D4" s="147"/>
      <c r="E4" s="147"/>
      <c r="F4" s="147"/>
      <c r="G4" s="147"/>
    </row>
    <row r="5" spans="1:7" ht="24.75" customHeight="1">
      <c r="A5" s="43" t="s">
        <v>31</v>
      </c>
      <c r="B5" s="40"/>
      <c r="C5" s="45" t="s">
        <v>128</v>
      </c>
      <c r="D5" s="45"/>
      <c r="E5" s="45"/>
      <c r="F5" s="45"/>
      <c r="G5" s="47"/>
    </row>
    <row r="6" spans="1:7" ht="12.75">
      <c r="A6" s="40"/>
      <c r="B6" s="148" t="s">
        <v>129</v>
      </c>
      <c r="C6" s="149"/>
      <c r="D6" s="149"/>
      <c r="E6" s="149"/>
      <c r="F6" s="149"/>
      <c r="G6" s="149"/>
    </row>
    <row r="7" spans="1:7" ht="22.5" customHeight="1">
      <c r="A7" s="40" t="s">
        <v>35</v>
      </c>
      <c r="B7" s="150" t="s">
        <v>130</v>
      </c>
      <c r="C7" s="151"/>
      <c r="D7" s="151"/>
      <c r="E7" s="151"/>
      <c r="F7" s="151"/>
      <c r="G7" s="151"/>
    </row>
    <row r="8" spans="1:7" ht="12.75">
      <c r="A8" s="40" t="s">
        <v>32</v>
      </c>
      <c r="B8" s="152" t="s">
        <v>131</v>
      </c>
      <c r="C8" s="153"/>
      <c r="D8" s="153"/>
      <c r="E8" s="153"/>
      <c r="F8" s="153"/>
      <c r="G8" s="153"/>
    </row>
    <row r="9" spans="1:7" ht="12.75">
      <c r="A9" s="40" t="s">
        <v>33</v>
      </c>
      <c r="B9" s="43" t="s">
        <v>132</v>
      </c>
      <c r="C9" s="43"/>
      <c r="D9" s="43"/>
      <c r="E9" s="40"/>
      <c r="F9" s="41"/>
      <c r="G9" s="41"/>
    </row>
    <row r="10" spans="1:7" ht="12.75">
      <c r="A10" s="40" t="s">
        <v>34</v>
      </c>
      <c r="B10" s="46" t="s">
        <v>133</v>
      </c>
      <c r="C10" s="154" t="s">
        <v>134</v>
      </c>
      <c r="D10" s="141"/>
      <c r="E10" s="141"/>
      <c r="F10" s="141"/>
      <c r="G10" s="141"/>
    </row>
    <row r="11" spans="1:7" ht="12.75">
      <c r="A11" s="40" t="s">
        <v>39</v>
      </c>
      <c r="B11" s="46" t="s">
        <v>135</v>
      </c>
      <c r="C11" s="141" t="s">
        <v>136</v>
      </c>
      <c r="D11" s="141"/>
      <c r="E11" s="141"/>
      <c r="F11" s="141"/>
      <c r="G11" s="141"/>
    </row>
    <row r="12" spans="1:7" ht="12.75">
      <c r="A12" s="40" t="s">
        <v>23</v>
      </c>
      <c r="B12" s="142" t="s">
        <v>137</v>
      </c>
      <c r="C12" s="142"/>
      <c r="D12" s="142"/>
      <c r="E12" s="142"/>
      <c r="F12" s="142"/>
      <c r="G12" s="142"/>
    </row>
    <row r="13" spans="1:7" ht="12.75">
      <c r="A13" s="40"/>
      <c r="B13" s="142" t="s">
        <v>138</v>
      </c>
      <c r="C13" s="142"/>
      <c r="D13" s="142"/>
      <c r="E13" s="142"/>
      <c r="F13" s="142"/>
      <c r="G13" s="142"/>
    </row>
    <row r="14" ht="24">
      <c r="A14" s="40" t="s">
        <v>30</v>
      </c>
    </row>
    <row r="16" spans="1:6" ht="12.75">
      <c r="A16" s="129" t="s">
        <v>0</v>
      </c>
      <c r="B16" s="35" t="s">
        <v>2</v>
      </c>
      <c r="C16" s="35" t="s">
        <v>2</v>
      </c>
      <c r="D16" s="131" t="s">
        <v>3</v>
      </c>
      <c r="E16" s="132"/>
      <c r="F16" s="125"/>
    </row>
    <row r="17" spans="1:6" ht="12.75">
      <c r="A17" s="130"/>
      <c r="B17" s="36">
        <v>2016</v>
      </c>
      <c r="C17" s="36">
        <v>2017</v>
      </c>
      <c r="D17" s="32">
        <v>2018</v>
      </c>
      <c r="E17" s="32">
        <v>2019</v>
      </c>
      <c r="F17" s="32">
        <v>2020</v>
      </c>
    </row>
    <row r="18" spans="1:6" ht="26.25" customHeight="1">
      <c r="A18" s="44" t="s">
        <v>36</v>
      </c>
      <c r="B18" s="42">
        <v>148266.1</v>
      </c>
      <c r="C18" s="42">
        <v>125613</v>
      </c>
      <c r="D18" s="42">
        <v>165256</v>
      </c>
      <c r="E18" s="42">
        <v>175125</v>
      </c>
      <c r="F18" s="42">
        <v>185423</v>
      </c>
    </row>
    <row r="19" spans="1:6" ht="38.25">
      <c r="A19" s="44" t="s">
        <v>139</v>
      </c>
      <c r="B19" s="42">
        <v>26687.9</v>
      </c>
      <c r="C19" s="42">
        <v>21354</v>
      </c>
      <c r="D19" s="42">
        <v>28093</v>
      </c>
      <c r="E19" s="42">
        <v>29771</v>
      </c>
      <c r="F19" s="42">
        <v>31521</v>
      </c>
    </row>
    <row r="21" ht="12.75">
      <c r="A21" s="48"/>
    </row>
    <row r="22" ht="12.75">
      <c r="A22" s="48"/>
    </row>
    <row r="23" ht="12.75">
      <c r="A23" s="48"/>
    </row>
  </sheetData>
  <sheetProtection/>
  <mergeCells count="13">
    <mergeCell ref="B7:G7"/>
    <mergeCell ref="B8:G8"/>
    <mergeCell ref="C10:G10"/>
    <mergeCell ref="C11:G11"/>
    <mergeCell ref="B12:G12"/>
    <mergeCell ref="B13:G13"/>
    <mergeCell ref="A16:A17"/>
    <mergeCell ref="D16:F16"/>
    <mergeCell ref="A1:F1"/>
    <mergeCell ref="B2:G2"/>
    <mergeCell ref="B3:G3"/>
    <mergeCell ref="B4:G4"/>
    <mergeCell ref="B6:G6"/>
  </mergeCells>
  <hyperlinks>
    <hyperlink ref="C10" r:id="rId1" display="Account@agrosputnik.ru"/>
  </hyperlinks>
  <printOptions/>
  <pageMargins left="0.7086614173228347" right="0.3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</dc:creator>
  <cp:keywords/>
  <dc:description/>
  <cp:lastModifiedBy>mHanukova</cp:lastModifiedBy>
  <cp:lastPrinted>2017-08-08T05:57:07Z</cp:lastPrinted>
  <dcterms:created xsi:type="dcterms:W3CDTF">2001-05-23T09:58:55Z</dcterms:created>
  <dcterms:modified xsi:type="dcterms:W3CDTF">2017-08-11T09:45:51Z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