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75" windowHeight="6660"/>
  </bookViews>
  <sheets>
    <sheet name="01,07,2017 " sheetId="16" r:id="rId1"/>
    <sheet name="01,06,2017" sheetId="15" r:id="rId2"/>
    <sheet name="01,05,2017" sheetId="14" r:id="rId3"/>
    <sheet name="01,04,2017  " sheetId="13" r:id="rId4"/>
    <sheet name="01,03,2017   " sheetId="12" r:id="rId5"/>
    <sheet name="01,02,2017  " sheetId="11" r:id="rId6"/>
  </sheets>
  <calcPr calcId="125725"/>
</workbook>
</file>

<file path=xl/calcChain.xml><?xml version="1.0" encoding="utf-8"?>
<calcChain xmlns="http://schemas.openxmlformats.org/spreadsheetml/2006/main">
  <c r="D15" i="16"/>
  <c r="D14"/>
  <c r="D18"/>
  <c r="D36"/>
  <c r="C15"/>
  <c r="C14"/>
  <c r="C54"/>
  <c r="C106"/>
  <c r="C18"/>
  <c r="C23"/>
  <c r="D23"/>
  <c r="C30"/>
  <c r="C36"/>
  <c r="C46"/>
  <c r="D46"/>
  <c r="D54"/>
  <c r="D106"/>
  <c r="C105"/>
  <c r="D105"/>
  <c r="C108"/>
  <c r="D108"/>
  <c r="D15" i="15"/>
  <c r="D14"/>
  <c r="D54"/>
  <c r="D106"/>
  <c r="D18"/>
  <c r="D30"/>
  <c r="D36"/>
  <c r="C15"/>
  <c r="C14"/>
  <c r="C18"/>
  <c r="C23"/>
  <c r="D23"/>
  <c r="C30"/>
  <c r="C36"/>
  <c r="C46"/>
  <c r="C54"/>
  <c r="C106"/>
  <c r="D46"/>
  <c r="C105"/>
  <c r="C108"/>
  <c r="D105"/>
  <c r="D108"/>
  <c r="D15" i="14"/>
  <c r="D18"/>
  <c r="D14"/>
  <c r="D30"/>
  <c r="D36"/>
  <c r="C15"/>
  <c r="C14"/>
  <c r="C54"/>
  <c r="C106"/>
  <c r="C18"/>
  <c r="C23"/>
  <c r="D23"/>
  <c r="C30"/>
  <c r="C36"/>
  <c r="C46"/>
  <c r="D46"/>
  <c r="D54"/>
  <c r="D106"/>
  <c r="C105"/>
  <c r="C108"/>
  <c r="D105"/>
  <c r="D108"/>
  <c r="D15" i="13"/>
  <c r="D18"/>
  <c r="D14"/>
  <c r="D54"/>
  <c r="D106"/>
  <c r="D30"/>
  <c r="D36"/>
  <c r="C15"/>
  <c r="C14"/>
  <c r="C54"/>
  <c r="C106"/>
  <c r="C18"/>
  <c r="C23"/>
  <c r="D23"/>
  <c r="C30"/>
  <c r="C36"/>
  <c r="C46"/>
  <c r="D46"/>
  <c r="C105"/>
  <c r="C108"/>
  <c r="D105"/>
  <c r="D108"/>
  <c r="D15" i="12"/>
  <c r="D18"/>
  <c r="D14"/>
  <c r="D30"/>
  <c r="D36"/>
  <c r="C15"/>
  <c r="C18"/>
  <c r="C23"/>
  <c r="C14"/>
  <c r="C54"/>
  <c r="C106"/>
  <c r="D23"/>
  <c r="C30"/>
  <c r="C36"/>
  <c r="C46"/>
  <c r="D46"/>
  <c r="C105"/>
  <c r="C108"/>
  <c r="D105"/>
  <c r="D108"/>
  <c r="D46" i="11"/>
  <c r="D15"/>
  <c r="D18"/>
  <c r="D23"/>
  <c r="D30"/>
  <c r="D14"/>
  <c r="D36"/>
  <c r="D105"/>
  <c r="D108"/>
  <c r="C15"/>
  <c r="C18"/>
  <c r="C30"/>
  <c r="C14"/>
  <c r="C36"/>
  <c r="C23"/>
  <c r="C46"/>
  <c r="C54"/>
  <c r="C106"/>
  <c r="C105"/>
  <c r="C108"/>
  <c r="D54"/>
  <c r="D106"/>
  <c r="D54" i="12"/>
  <c r="D106"/>
</calcChain>
</file>

<file path=xl/sharedStrings.xml><?xml version="1.0" encoding="utf-8"?>
<sst xmlns="http://schemas.openxmlformats.org/spreadsheetml/2006/main" count="582" uniqueCount="94">
  <si>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</si>
  <si>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</si>
  <si>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</si>
  <si>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</si>
  <si>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Транспортный налог</t>
  </si>
  <si>
    <t>ГОСУДАРСТВЕННАЯ ПОШЛИНА</t>
  </si>
  <si>
    <t>Доходы от сдачи в аренду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</si>
  <si>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</si>
  <si>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</si>
  <si>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НАИМЕНОВАНИЕ  ПОКАЗАТЕЛЕЙ</t>
  </si>
  <si>
    <t>Д О Х О Д Ы</t>
  </si>
  <si>
    <t>НАЛОГИ НА ПРИБЫЛЬ (ДОХОД),</t>
  </si>
  <si>
    <t>Единый налог на вмененный доход</t>
  </si>
  <si>
    <t>НАЛОГ НА ДОБЫЧУ ОБЩЕРАСПРОСТРАНЕННЫХ ПОЛЕЗНЫХ ИСКОПАЕМЫХ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</si>
  <si>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</si>
  <si>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</si>
  <si>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Арендная плата за землю</t>
  </si>
  <si>
    <t>Доходы от перечисления части прибыли</t>
  </si>
  <si>
    <t>ПЛАТЕЖИ ПРИ ПОЛЬЗОВАНИИ ПРИРОДНЫМИ РЕСУРСАМИ</t>
  </si>
  <si>
    <t>ДОХОДЫ ОТ ПРОДАЖИ МАТЕРИАЛЬНЫХ</t>
  </si>
  <si>
    <t>И НЕМАТЕРИАЛЬНЫХ АКТИВОВ</t>
  </si>
  <si>
    <t>ШТРАФНЫЕ САНКЦИИ,ВОЗМЕЩЕНИЕ УЩЕРБА</t>
  </si>
  <si>
    <t>ПРОЧИЕ НЕНАЛОГОВЫЕ ДОХОДЫ</t>
  </si>
  <si>
    <t>БЕЗВОЗМЕЗДНЫЕ ПЕРЕЧИСЛЕНИЯ</t>
  </si>
  <si>
    <t>Дотации от др.бюджетов бюджетной системы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</si>
  <si>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</si>
  <si>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</si>
  <si>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</si>
  <si>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</si>
  <si>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</si>
  <si>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</si>
  <si>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</si>
  <si>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</si>
  <si>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</si>
  <si>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</si>
  <si>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</si>
  <si>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</si>
  <si>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</si>
  <si>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в т.ч.заработная плата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</si>
  <si>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</si>
  <si>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</si>
  <si>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</si>
  <si>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</si>
  <si>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</si>
  <si>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Финансовая помощь бюджетам других уровней</t>
  </si>
  <si>
    <t>ИТОГО РАСХОДОВ</t>
  </si>
  <si>
    <t>ДЕФИЦИТ (ПРОФИЦИТ)</t>
  </si>
  <si>
    <t>Прочие доходы от использования имущества и прав ,находящегося в государственной и муниципальной собственности</t>
  </si>
  <si>
    <t>НАЦИОНАЛЬНАЯ ОБОРОНА</t>
  </si>
  <si>
    <t xml:space="preserve">БЕЗВОЗМЕЗДНЫЕ ПОСТУПЛЕНИЯ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</si>
  <si>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</si>
  <si>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</si>
  <si>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</si>
  <si>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 xml:space="preserve">тыс.руб. </t>
  </si>
  <si>
    <t>Налог взимаемый всвзи с применением упрощенной системы налогообложения</t>
  </si>
  <si>
    <t>Иные межбюджетные трансферты</t>
  </si>
  <si>
    <t>приобретение автотранспорта</t>
  </si>
  <si>
    <t>ОХРАНА ОКРУЖАЮЩЕЙ СРЕДЫ</t>
  </si>
  <si>
    <t>Охрана объектов растительного и животного мира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</si>
  <si>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</si>
  <si>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</si>
  <si>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>поддержка предпринимательства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</si>
  <si>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</si>
  <si>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ЗДРАВООХРАНЕНИЕ </t>
  </si>
  <si>
    <t>ФИЗИЧЕСКАЯ КУЛЬТУРА И СПОРТ</t>
  </si>
  <si>
    <t>ОБСЛУЖИВАНИЕ ГОСУДАРСТВЕННОГО И МУНИЦИПАЛЬНОГО ДОЛГА</t>
  </si>
  <si>
    <t>ПРОЧИЕ БЕЗВОЗМЕЗДНЫЕ ПОСТУПЛЕНИЯ</t>
  </si>
  <si>
    <t>БЕЗВОЗМЕЗДНЫЕ ПЕРЕЧИСЛЕНИЯ БЮДЖЕТАМ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</si>
  <si>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</si>
  <si>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</si>
  <si>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</si>
  <si>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</si>
  <si>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Богучарского муниципального района</t>
  </si>
  <si>
    <t xml:space="preserve">Приложение </t>
  </si>
  <si>
    <t xml:space="preserve">к постановлению администрации </t>
  </si>
  <si>
    <t>отчет</t>
  </si>
  <si>
    <t>Проценты,полученные от предоставления бюджетных кредитов</t>
  </si>
  <si>
    <t xml:space="preserve">от                      2014г.  № </t>
  </si>
  <si>
    <t>в т.ч. Строительство спортивной площадки в МКОУ "Лебединская СОШ", спорткомплекс в г.Богучар</t>
  </si>
  <si>
    <t>Акцизы</t>
  </si>
  <si>
    <t>Налог на имущество физических лиц</t>
  </si>
  <si>
    <t>Земельный налог</t>
  </si>
  <si>
    <t>КУЛЬТУРАИ КИНЕМАТОГРАФИЯ</t>
  </si>
  <si>
    <t>Налог взимаемый всвзи с применением патента</t>
  </si>
  <si>
    <t xml:space="preserve">                     Богучарского муниципального района</t>
  </si>
  <si>
    <t>ИСПОЛНЕНО</t>
  </si>
  <si>
    <t xml:space="preserve">УТОЧНЕННЫЙ ПЛАН  </t>
  </si>
  <si>
    <t xml:space="preserve">       Исполнение  районного  бюджета за январь 2017  года .</t>
  </si>
  <si>
    <t xml:space="preserve">       Исполнение  районного  бюджета за февраль 2017  года .</t>
  </si>
  <si>
    <t>КУЛЬТУРА И КИНЕМАТОГРАФИЯ</t>
  </si>
  <si>
    <t xml:space="preserve">       Исполнение  районного  бюджета за март 2017  года .</t>
  </si>
  <si>
    <t xml:space="preserve">       Исполнение  районного  бюджета за апрель 2017  года .</t>
  </si>
  <si>
    <t xml:space="preserve">       Исполнение  районного  бюджета за май 2017  года .</t>
  </si>
  <si>
    <t xml:space="preserve">       Исполнение  районного  бюджета за июнь 2017  года .</t>
  </si>
</sst>
</file>

<file path=xl/styles.xml><?xml version="1.0" encoding="utf-8"?>
<styleSheet xmlns="http://schemas.openxmlformats.org/spreadsheetml/2006/main">
  <numFmts count="1">
    <numFmt numFmtId="177" formatCode="#,##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3" fillId="0" borderId="0" xfId="0" applyFont="1"/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177" fontId="3" fillId="2" borderId="5" xfId="0" applyNumberFormat="1" applyFont="1" applyFill="1" applyBorder="1" applyAlignment="1">
      <alignment horizontal="center" vertical="top" wrapText="1"/>
    </xf>
    <xf numFmtId="177" fontId="3" fillId="3" borderId="5" xfId="0" applyNumberFormat="1" applyFont="1" applyFill="1" applyBorder="1" applyAlignment="1">
      <alignment horizontal="center" vertical="top" wrapText="1"/>
    </xf>
    <xf numFmtId="177" fontId="6" fillId="3" borderId="5" xfId="0" applyNumberFormat="1" applyFont="1" applyFill="1" applyBorder="1" applyAlignment="1">
      <alignment horizontal="center" vertical="top" wrapText="1"/>
    </xf>
    <xf numFmtId="177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177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77" fontId="6" fillId="0" borderId="9" xfId="0" applyNumberFormat="1" applyFont="1" applyBorder="1" applyAlignment="1">
      <alignment horizontal="center" vertical="top" wrapText="1"/>
    </xf>
    <xf numFmtId="177" fontId="6" fillId="0" borderId="5" xfId="0" applyNumberFormat="1" applyFont="1" applyBorder="1" applyAlignment="1">
      <alignment horizontal="center" vertical="top" wrapText="1"/>
    </xf>
    <xf numFmtId="177" fontId="3" fillId="0" borderId="5" xfId="0" applyNumberFormat="1" applyFont="1" applyFill="1" applyBorder="1" applyAlignment="1">
      <alignment horizontal="center" vertical="top" wrapText="1"/>
    </xf>
    <xf numFmtId="177" fontId="6" fillId="2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177" fontId="3" fillId="3" borderId="7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177" fontId="6" fillId="3" borderId="11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177" fontId="6" fillId="3" borderId="12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77" fontId="6" fillId="3" borderId="2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177" fontId="6" fillId="3" borderId="15" xfId="0" applyNumberFormat="1" applyFont="1" applyFill="1" applyBorder="1" applyAlignment="1">
      <alignment horizontal="center" vertical="top" wrapText="1"/>
    </xf>
    <xf numFmtId="177" fontId="6" fillId="3" borderId="16" xfId="0" applyNumberFormat="1" applyFont="1" applyFill="1" applyBorder="1" applyAlignment="1">
      <alignment horizontal="center" vertical="top" wrapText="1"/>
    </xf>
    <xf numFmtId="177" fontId="3" fillId="3" borderId="8" xfId="0" applyNumberFormat="1" applyFont="1" applyFill="1" applyBorder="1" applyAlignment="1">
      <alignment horizontal="center" vertical="top" wrapText="1"/>
    </xf>
    <xf numFmtId="177" fontId="6" fillId="0" borderId="2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177" fontId="3" fillId="2" borderId="8" xfId="0" applyNumberFormat="1" applyFont="1" applyFill="1" applyBorder="1" applyAlignment="1">
      <alignment horizontal="center" vertical="top" wrapText="1"/>
    </xf>
    <xf numFmtId="177" fontId="5" fillId="0" borderId="0" xfId="0" applyNumberFormat="1" applyFont="1"/>
    <xf numFmtId="0" fontId="6" fillId="0" borderId="0" xfId="0" applyFont="1" applyFill="1" applyBorder="1" applyAlignment="1">
      <alignment vertical="top" wrapText="1"/>
    </xf>
    <xf numFmtId="177" fontId="6" fillId="0" borderId="0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77" fontId="3" fillId="3" borderId="2" xfId="0" applyNumberFormat="1" applyFont="1" applyFill="1" applyBorder="1" applyAlignment="1">
      <alignment horizontal="center" vertical="top" wrapText="1"/>
    </xf>
    <xf numFmtId="177" fontId="3" fillId="3" borderId="6" xfId="0" applyNumberFormat="1" applyFont="1" applyFill="1" applyBorder="1" applyAlignment="1">
      <alignment horizontal="center" vertical="top" wrapText="1"/>
    </xf>
    <xf numFmtId="177" fontId="3" fillId="3" borderId="4" xfId="0" applyNumberFormat="1" applyFont="1" applyFill="1" applyBorder="1" applyAlignment="1">
      <alignment horizontal="center" vertical="top" wrapText="1"/>
    </xf>
    <xf numFmtId="177" fontId="3" fillId="3" borderId="19" xfId="0" applyNumberFormat="1" applyFont="1" applyFill="1" applyBorder="1" applyAlignment="1">
      <alignment horizontal="center" vertical="top" wrapText="1"/>
    </xf>
    <xf numFmtId="177" fontId="3" fillId="3" borderId="2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6"/>
  <sheetViews>
    <sheetView tabSelected="1" topLeftCell="A49" zoomScaleSheetLayoutView="75" workbookViewId="0">
      <selection activeCell="H53" sqref="H53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93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224063</v>
      </c>
      <c r="D14" s="21">
        <f>D15+D18+D23+D25+D28+D29+D30+D36+D38+D40+D41+D42+D44+D45+D17+D26+D27</f>
        <v>112340.80000000002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D16</f>
        <v>52671.9</v>
      </c>
      <c r="E15" s="3"/>
    </row>
    <row r="16" spans="2:7" ht="19.5" customHeight="1" thickBot="1">
      <c r="B16" s="15" t="s">
        <v>0</v>
      </c>
      <c r="C16" s="23">
        <v>93051</v>
      </c>
      <c r="D16" s="23">
        <v>52671.9</v>
      </c>
      <c r="E16" s="3"/>
    </row>
    <row r="17" spans="2:5" ht="19.5" customHeight="1" thickBot="1">
      <c r="B17" s="15" t="s">
        <v>79</v>
      </c>
      <c r="C17" s="23">
        <v>11538</v>
      </c>
      <c r="D17" s="23">
        <v>5805.6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17900.7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12154.6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5692.1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1068.5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v>10632.1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8769.7000000000007</v>
      </c>
      <c r="E32" s="3"/>
    </row>
    <row r="33" spans="2:5" ht="55.5" customHeight="1" thickBot="1">
      <c r="B33" s="15" t="s">
        <v>6</v>
      </c>
      <c r="C33" s="23">
        <v>2400</v>
      </c>
      <c r="D33" s="23">
        <v>1042.3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820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216.7</v>
      </c>
      <c r="E36" s="3"/>
    </row>
    <row r="37" spans="2:5" ht="37.5" customHeight="1" thickBot="1">
      <c r="B37" s="15" t="s">
        <v>7</v>
      </c>
      <c r="C37" s="23">
        <v>385</v>
      </c>
      <c r="D37" s="23">
        <v>216.7</v>
      </c>
      <c r="E37" s="3"/>
    </row>
    <row r="38" spans="2:5" ht="16.5" customHeight="1">
      <c r="B38" s="25" t="s">
        <v>19</v>
      </c>
      <c r="C38" s="54">
        <v>11000</v>
      </c>
      <c r="D38" s="54">
        <v>1326.5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34797</v>
      </c>
      <c r="D40" s="22">
        <v>17964.5</v>
      </c>
      <c r="E40" s="3"/>
    </row>
    <row r="41" spans="2:5" ht="40.5" customHeight="1" thickBot="1">
      <c r="B41" s="15" t="s">
        <v>21</v>
      </c>
      <c r="C41" s="22">
        <v>9300</v>
      </c>
      <c r="D41" s="22">
        <v>4616.7</v>
      </c>
      <c r="E41" s="3"/>
    </row>
    <row r="42" spans="2:5" ht="26.25" customHeight="1" thickBot="1">
      <c r="B42" s="15" t="s">
        <v>22</v>
      </c>
      <c r="C42" s="22">
        <v>93</v>
      </c>
      <c r="D42" s="22">
        <v>137.6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448225.39999999997</v>
      </c>
      <c r="D46" s="30">
        <f>SUM(D48:D51)</f>
        <v>243119.89999999997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20070</v>
      </c>
      <c r="E48" s="3"/>
    </row>
    <row r="49" spans="2:5" ht="43.5" customHeight="1" thickBot="1">
      <c r="B49" s="15" t="s">
        <v>50</v>
      </c>
      <c r="C49" s="24">
        <v>125105.7</v>
      </c>
      <c r="D49" s="24">
        <v>65351.3</v>
      </c>
      <c r="E49" s="3"/>
    </row>
    <row r="50" spans="2:5" ht="40.5" customHeight="1" thickBot="1">
      <c r="B50" s="15" t="s">
        <v>52</v>
      </c>
      <c r="C50" s="24">
        <v>258838.9</v>
      </c>
      <c r="D50" s="24">
        <v>146848.79999999999</v>
      </c>
      <c r="E50" s="3"/>
    </row>
    <row r="51" spans="2:5" ht="20.25" customHeight="1" thickBot="1">
      <c r="B51" s="15" t="s">
        <v>55</v>
      </c>
      <c r="C51" s="24">
        <v>24140.799999999999</v>
      </c>
      <c r="D51" s="24">
        <v>10849.8</v>
      </c>
      <c r="E51" s="3"/>
    </row>
    <row r="52" spans="2:5" ht="20.25" customHeight="1" thickBot="1">
      <c r="B52" s="15" t="s">
        <v>66</v>
      </c>
      <c r="C52" s="24">
        <v>1379.8</v>
      </c>
      <c r="D52" s="24">
        <v>878.1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673668.2</v>
      </c>
      <c r="D54" s="30">
        <f>D46+D14+D52</f>
        <v>356338.79999999993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53255.1</v>
      </c>
      <c r="D57" s="22">
        <v>21316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1361.6</v>
      </c>
      <c r="D65" s="54">
        <v>498.6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48758.400000000001</v>
      </c>
      <c r="D68" s="33">
        <v>2252.6999999999998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10476.200000000001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434167.6</v>
      </c>
      <c r="D79" s="30">
        <v>239853.6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55272</v>
      </c>
      <c r="D85" s="54">
        <v>27795.3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25514.1</v>
      </c>
      <c r="D98" s="22">
        <v>13899.4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842.2</v>
      </c>
      <c r="E99" s="3"/>
      <c r="H99" s="5"/>
      <c r="I99" s="5"/>
    </row>
    <row r="100" spans="2:9" ht="19.5" thickBot="1">
      <c r="B100" s="15" t="s">
        <v>64</v>
      </c>
      <c r="C100" s="22">
        <v>10506.3</v>
      </c>
      <c r="D100" s="22">
        <v>6490.9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19346.599999999999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680337.29999999993</v>
      </c>
      <c r="D105" s="46">
        <f>SUM(D57+D61+D65+D68+D79+D85+D98+D100+D102+D103+D71)</f>
        <v>331629.60000000003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-6669.0999999999767</v>
      </c>
      <c r="D106" s="31">
        <f>SUM(D54-D105)</f>
        <v>24709.199999999895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-130975.69999999995</v>
      </c>
      <c r="D108" s="49">
        <f>SUM(D109-D105)</f>
        <v>-52837.000000000058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186"/>
  <sheetViews>
    <sheetView topLeftCell="A49" zoomScaleSheetLayoutView="75" workbookViewId="0">
      <selection activeCell="H85" sqref="H85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92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224063</v>
      </c>
      <c r="D14" s="21">
        <f>D15+D18+D23+D25+D28+D29+D30+D36+D38+D40+D41+D42+D44+D45+D17+D26+D27</f>
        <v>96209.5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D16</f>
        <v>43241.599999999999</v>
      </c>
      <c r="E15" s="3"/>
    </row>
    <row r="16" spans="2:7" ht="19.5" customHeight="1" thickBot="1">
      <c r="B16" s="15" t="s">
        <v>0</v>
      </c>
      <c r="C16" s="23">
        <v>93051</v>
      </c>
      <c r="D16" s="23">
        <v>43241.599999999999</v>
      </c>
      <c r="E16" s="3"/>
    </row>
    <row r="17" spans="2:5" ht="19.5" customHeight="1" thickBot="1">
      <c r="B17" s="15" t="s">
        <v>79</v>
      </c>
      <c r="C17" s="23">
        <v>11538</v>
      </c>
      <c r="D17" s="23">
        <v>4839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17612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11868.6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5689.4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970.6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10103.299999999999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8527.4</v>
      </c>
      <c r="E32" s="3"/>
    </row>
    <row r="33" spans="2:5" ht="55.5" customHeight="1" thickBot="1">
      <c r="B33" s="15" t="s">
        <v>6</v>
      </c>
      <c r="C33" s="23">
        <v>2400</v>
      </c>
      <c r="D33" s="23">
        <v>876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699.9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217.1</v>
      </c>
      <c r="E36" s="3"/>
    </row>
    <row r="37" spans="2:5" ht="37.5" customHeight="1" thickBot="1">
      <c r="B37" s="15" t="s">
        <v>7</v>
      </c>
      <c r="C37" s="23">
        <v>385</v>
      </c>
      <c r="D37" s="23">
        <v>217.1</v>
      </c>
      <c r="E37" s="3"/>
    </row>
    <row r="38" spans="2:5" ht="16.5" customHeight="1">
      <c r="B38" s="25" t="s">
        <v>19</v>
      </c>
      <c r="C38" s="54">
        <v>11000</v>
      </c>
      <c r="D38" s="54">
        <v>980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34797</v>
      </c>
      <c r="D40" s="22">
        <v>16997.900000000001</v>
      </c>
      <c r="E40" s="3"/>
    </row>
    <row r="41" spans="2:5" ht="40.5" customHeight="1" thickBot="1">
      <c r="B41" s="15" t="s">
        <v>21</v>
      </c>
      <c r="C41" s="22">
        <v>9300</v>
      </c>
      <c r="D41" s="22">
        <v>1133.7</v>
      </c>
      <c r="E41" s="3"/>
    </row>
    <row r="42" spans="2:5" ht="26.25" customHeight="1" thickBot="1">
      <c r="B42" s="15" t="s">
        <v>22</v>
      </c>
      <c r="C42" s="22">
        <v>93</v>
      </c>
      <c r="D42" s="22">
        <v>114.3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418108</v>
      </c>
      <c r="D46" s="30">
        <f>SUM(D48:D51)</f>
        <v>159207.40000000002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16725</v>
      </c>
      <c r="E48" s="3"/>
    </row>
    <row r="49" spans="2:5" ht="43.5" customHeight="1" thickBot="1">
      <c r="B49" s="15" t="s">
        <v>50</v>
      </c>
      <c r="C49" s="24">
        <v>95742.9</v>
      </c>
      <c r="D49" s="24">
        <v>26325.200000000001</v>
      </c>
      <c r="E49" s="3"/>
    </row>
    <row r="50" spans="2:5" ht="40.5" customHeight="1" thickBot="1">
      <c r="B50" s="15" t="s">
        <v>52</v>
      </c>
      <c r="C50" s="24">
        <v>258838.9</v>
      </c>
      <c r="D50" s="24">
        <v>107140</v>
      </c>
      <c r="E50" s="3"/>
    </row>
    <row r="51" spans="2:5" ht="20.25" customHeight="1" thickBot="1">
      <c r="B51" s="15" t="s">
        <v>55</v>
      </c>
      <c r="C51" s="24">
        <v>23386.2</v>
      </c>
      <c r="D51" s="24">
        <v>9017.2000000000007</v>
      </c>
      <c r="E51" s="3"/>
    </row>
    <row r="52" spans="2:5" ht="20.25" customHeight="1" thickBot="1">
      <c r="B52" s="15" t="s">
        <v>66</v>
      </c>
      <c r="C52" s="24">
        <v>1280.5999999999999</v>
      </c>
      <c r="D52" s="24">
        <v>702.2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643451.6</v>
      </c>
      <c r="D54" s="30">
        <f>D46+D14+D52</f>
        <v>256119.10000000003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52834.1</v>
      </c>
      <c r="D57" s="22">
        <v>17463.400000000001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1361.6</v>
      </c>
      <c r="D65" s="54">
        <v>411.8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20917</v>
      </c>
      <c r="D68" s="33">
        <v>1949.9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9529.7999999999993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434092.6</v>
      </c>
      <c r="D79" s="30">
        <v>159122.29999999999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55127</v>
      </c>
      <c r="D85" s="54">
        <v>22830.6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24913.5</v>
      </c>
      <c r="D98" s="22">
        <v>13008.6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672.7</v>
      </c>
      <c r="E99" s="3"/>
      <c r="H99" s="5"/>
      <c r="I99" s="5"/>
    </row>
    <row r="100" spans="2:9" ht="19.5" thickBot="1">
      <c r="B100" s="15" t="s">
        <v>64</v>
      </c>
      <c r="C100" s="22">
        <v>10319.1</v>
      </c>
      <c r="D100" s="22">
        <v>4941.5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16234.4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650120.70000000007</v>
      </c>
      <c r="D105" s="46">
        <f>SUM(D57+D61+D65+D68+D79+D85+D98+D100+D102+D103+D71)</f>
        <v>236139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-6669.1000000000931</v>
      </c>
      <c r="D106" s="31">
        <f>SUM(D54-D105)</f>
        <v>19980.100000000035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-100759.10000000009</v>
      </c>
      <c r="D108" s="49">
        <f>SUM(D109-D105)</f>
        <v>42653.599999999977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186"/>
  <sheetViews>
    <sheetView topLeftCell="A51" zoomScaleSheetLayoutView="75" workbookViewId="0">
      <selection activeCell="G105" sqref="G105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91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80099.600000000006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33187.4</v>
      </c>
      <c r="E15" s="3"/>
    </row>
    <row r="16" spans="2:7" ht="19.5" customHeight="1" thickBot="1">
      <c r="B16" s="15" t="s">
        <v>0</v>
      </c>
      <c r="C16" s="23">
        <v>93051</v>
      </c>
      <c r="D16" s="23">
        <v>33187.4</v>
      </c>
      <c r="E16" s="3"/>
    </row>
    <row r="17" spans="2:5" ht="19.5" customHeight="1" thickBot="1">
      <c r="B17" s="15" t="s">
        <v>79</v>
      </c>
      <c r="C17" s="23">
        <v>11538</v>
      </c>
      <c r="D17" s="23">
        <v>3873.3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16667.599999999999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11092.5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5521.1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807.4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8991.1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8160.7</v>
      </c>
      <c r="E32" s="3"/>
    </row>
    <row r="33" spans="2:5" ht="55.5" customHeight="1" thickBot="1">
      <c r="B33" s="15" t="s">
        <v>6</v>
      </c>
      <c r="C33" s="23">
        <v>2400</v>
      </c>
      <c r="D33" s="23">
        <v>344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486.4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215.6</v>
      </c>
      <c r="E36" s="3"/>
    </row>
    <row r="37" spans="2:5" ht="37.5" customHeight="1" thickBot="1">
      <c r="B37" s="15" t="s">
        <v>7</v>
      </c>
      <c r="C37" s="23">
        <v>385</v>
      </c>
      <c r="D37" s="23">
        <v>215.6</v>
      </c>
      <c r="E37" s="3"/>
    </row>
    <row r="38" spans="2:5" ht="16.5" customHeight="1">
      <c r="B38" s="25" t="s">
        <v>19</v>
      </c>
      <c r="C38" s="54">
        <v>11000</v>
      </c>
      <c r="D38" s="54">
        <v>980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14342.4</v>
      </c>
      <c r="E40" s="3"/>
    </row>
    <row r="41" spans="2:5" ht="40.5" customHeight="1" thickBot="1">
      <c r="B41" s="15" t="s">
        <v>21</v>
      </c>
      <c r="C41" s="22">
        <v>9300</v>
      </c>
      <c r="D41" s="22">
        <v>943.7</v>
      </c>
      <c r="E41" s="3"/>
    </row>
    <row r="42" spans="2:5" ht="26.25" customHeight="1" thickBot="1">
      <c r="B42" s="15" t="s">
        <v>22</v>
      </c>
      <c r="C42" s="22">
        <v>93</v>
      </c>
      <c r="D42" s="22">
        <v>91.1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417936.99999999994</v>
      </c>
      <c r="D46" s="30">
        <f>SUM(D48:D51)</f>
        <v>127694.1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13380</v>
      </c>
      <c r="E48" s="3"/>
    </row>
    <row r="49" spans="2:5" ht="43.5" customHeight="1" thickBot="1">
      <c r="B49" s="15" t="s">
        <v>50</v>
      </c>
      <c r="C49" s="24">
        <v>95571.8</v>
      </c>
      <c r="D49" s="24">
        <v>23092.7</v>
      </c>
      <c r="E49" s="3"/>
    </row>
    <row r="50" spans="2:5" ht="40.5" customHeight="1" thickBot="1">
      <c r="B50" s="15" t="s">
        <v>52</v>
      </c>
      <c r="C50" s="24">
        <v>258938.9</v>
      </c>
      <c r="D50" s="24">
        <v>84278.8</v>
      </c>
      <c r="E50" s="3"/>
    </row>
    <row r="51" spans="2:5" ht="20.25" customHeight="1" thickBot="1">
      <c r="B51" s="15" t="s">
        <v>55</v>
      </c>
      <c r="C51" s="24">
        <v>23286.3</v>
      </c>
      <c r="D51" s="24">
        <v>6942.6</v>
      </c>
      <c r="E51" s="3"/>
    </row>
    <row r="52" spans="2:5" ht="20.25" customHeight="1" thickBot="1">
      <c r="B52" s="15" t="s">
        <v>66</v>
      </c>
      <c r="C52" s="24">
        <v>593.6</v>
      </c>
      <c r="D52" s="24">
        <v>568.6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642433.6</v>
      </c>
      <c r="D54" s="30">
        <f>D46+D14+D52</f>
        <v>208362.30000000002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52464.1</v>
      </c>
      <c r="D57" s="22">
        <v>13494.5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342.8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20576.2</v>
      </c>
      <c r="D68" s="33">
        <v>1438.4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9529.7999999999993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432836.5</v>
      </c>
      <c r="D79" s="30">
        <v>122974.39999999999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54795.9</v>
      </c>
      <c r="D85" s="54">
        <v>18114.7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25624.400000000001</v>
      </c>
      <c r="D98" s="22">
        <v>4670.5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503.2</v>
      </c>
      <c r="E99" s="3"/>
      <c r="H99" s="5"/>
      <c r="I99" s="5"/>
    </row>
    <row r="100" spans="2:9" ht="19.5" thickBot="1">
      <c r="B100" s="15" t="s">
        <v>64</v>
      </c>
      <c r="C100" s="22">
        <v>10319.1</v>
      </c>
      <c r="D100" s="22">
        <v>3846.7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12160.8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648433.60000000009</v>
      </c>
      <c r="D105" s="46">
        <f>SUM(D57+D61+D65+D68+D79+D85+D98+D100+D102+D103+D71)</f>
        <v>177219.30000000002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-6000.0000000001164</v>
      </c>
      <c r="D106" s="31">
        <f>SUM(D54-D105)</f>
        <v>31143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-99072.000000000116</v>
      </c>
      <c r="D108" s="49">
        <f>SUM(D109-D105)</f>
        <v>101573.29999999996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186"/>
  <sheetViews>
    <sheetView topLeftCell="A61" zoomScaleSheetLayoutView="75" workbookViewId="0">
      <selection activeCell="G102" sqref="G102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90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55819.3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20051</v>
      </c>
      <c r="E15" s="3"/>
    </row>
    <row r="16" spans="2:7" ht="19.5" customHeight="1" thickBot="1">
      <c r="B16" s="15" t="s">
        <v>0</v>
      </c>
      <c r="C16" s="23">
        <v>93051</v>
      </c>
      <c r="D16" s="23">
        <v>20051</v>
      </c>
      <c r="E16" s="3"/>
    </row>
    <row r="17" spans="2:5" ht="19.5" customHeight="1" thickBot="1">
      <c r="B17" s="15" t="s">
        <v>79</v>
      </c>
      <c r="C17" s="23">
        <v>11538</v>
      </c>
      <c r="D17" s="23">
        <v>2893.8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10988.5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5951.8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4982.7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615.1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8293.7000000000007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7676.7</v>
      </c>
      <c r="E32" s="3"/>
    </row>
    <row r="33" spans="2:5" ht="55.5" customHeight="1" thickBot="1">
      <c r="B33" s="15" t="s">
        <v>6</v>
      </c>
      <c r="C33" s="23">
        <v>2400</v>
      </c>
      <c r="D33" s="23">
        <v>210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407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166.1</v>
      </c>
      <c r="E36" s="3"/>
    </row>
    <row r="37" spans="2:5" ht="37.5" customHeight="1" thickBot="1">
      <c r="B37" s="15" t="s">
        <v>7</v>
      </c>
      <c r="C37" s="23">
        <v>385</v>
      </c>
      <c r="D37" s="23">
        <v>166.1</v>
      </c>
      <c r="E37" s="3"/>
    </row>
    <row r="38" spans="2:5" ht="16.5" customHeight="1">
      <c r="B38" s="25" t="s">
        <v>19</v>
      </c>
      <c r="C38" s="54">
        <v>11000</v>
      </c>
      <c r="D38" s="54">
        <v>980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10974.6</v>
      </c>
      <c r="E40" s="3"/>
    </row>
    <row r="41" spans="2:5" ht="40.5" customHeight="1" thickBot="1">
      <c r="B41" s="15" t="s">
        <v>21</v>
      </c>
      <c r="C41" s="22">
        <v>9300</v>
      </c>
      <c r="D41" s="22">
        <v>764.1</v>
      </c>
      <c r="E41" s="3"/>
    </row>
    <row r="42" spans="2:5" ht="26.25" customHeight="1" thickBot="1">
      <c r="B42" s="15" t="s">
        <v>22</v>
      </c>
      <c r="C42" s="22">
        <v>93</v>
      </c>
      <c r="D42" s="22">
        <v>92.4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406356.2</v>
      </c>
      <c r="D46" s="30">
        <f>SUM(D48:D51)</f>
        <v>86591.7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10035</v>
      </c>
      <c r="E48" s="3"/>
    </row>
    <row r="49" spans="2:5" ht="43.5" customHeight="1" thickBot="1">
      <c r="B49" s="15" t="s">
        <v>50</v>
      </c>
      <c r="C49" s="24">
        <v>84168</v>
      </c>
      <c r="D49" s="24">
        <v>10038.799999999999</v>
      </c>
      <c r="E49" s="3"/>
    </row>
    <row r="50" spans="2:5" ht="40.5" customHeight="1" thickBot="1">
      <c r="B50" s="15" t="s">
        <v>52</v>
      </c>
      <c r="C50" s="24">
        <v>258938.9</v>
      </c>
      <c r="D50" s="24">
        <v>61931.4</v>
      </c>
      <c r="E50" s="3"/>
    </row>
    <row r="51" spans="2:5" ht="20.25" customHeight="1" thickBot="1">
      <c r="B51" s="15" t="s">
        <v>55</v>
      </c>
      <c r="C51" s="24">
        <v>23109.3</v>
      </c>
      <c r="D51" s="24">
        <v>4586.5</v>
      </c>
      <c r="E51" s="3"/>
    </row>
    <row r="52" spans="2:5" ht="20.25" customHeight="1" thickBot="1">
      <c r="B52" s="15" t="s">
        <v>66</v>
      </c>
      <c r="C52" s="24">
        <v>486.3</v>
      </c>
      <c r="D52" s="24">
        <v>354.5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630745.5</v>
      </c>
      <c r="D54" s="30">
        <f>D46+D14+D52</f>
        <v>142765.5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52475.7</v>
      </c>
      <c r="D57" s="22">
        <v>10132.6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265.2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20546.2</v>
      </c>
      <c r="D68" s="33">
        <v>1084.9000000000001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9521.2999999999993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431876.6</v>
      </c>
      <c r="D79" s="30">
        <v>102090.5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54645.9</v>
      </c>
      <c r="D85" s="54">
        <v>13003.6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15173.1</v>
      </c>
      <c r="D98" s="22">
        <v>2632.7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503.2</v>
      </c>
      <c r="E99" s="3"/>
      <c r="H99" s="5"/>
      <c r="I99" s="5"/>
    </row>
    <row r="100" spans="2:9" ht="19.5" thickBot="1">
      <c r="B100" s="15" t="s">
        <v>64</v>
      </c>
      <c r="C100" s="22">
        <v>10219.1</v>
      </c>
      <c r="D100" s="22">
        <v>2207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9001.1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636745.5</v>
      </c>
      <c r="D105" s="46">
        <f>SUM(D57+D61+D65+D68+D79+D85+D98+D100+D102+D103+D71)</f>
        <v>140594.1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-6000</v>
      </c>
      <c r="D106" s="31">
        <f>SUM(D54-D105)</f>
        <v>2171.3999999999942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-87383.900000000023</v>
      </c>
      <c r="D108" s="49">
        <f>SUM(D109-D105)</f>
        <v>138198.49999999997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I186"/>
  <sheetViews>
    <sheetView topLeftCell="A50" zoomScaleSheetLayoutView="75" workbookViewId="0">
      <selection activeCell="G102" sqref="G102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88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34585.9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11822</v>
      </c>
      <c r="E15" s="3"/>
    </row>
    <row r="16" spans="2:7" ht="19.5" customHeight="1" thickBot="1">
      <c r="B16" s="15" t="s">
        <v>0</v>
      </c>
      <c r="C16" s="23">
        <v>93051</v>
      </c>
      <c r="D16" s="23">
        <v>11822</v>
      </c>
      <c r="E16" s="3"/>
    </row>
    <row r="17" spans="2:5" ht="19.5" customHeight="1" thickBot="1">
      <c r="B17" s="15" t="s">
        <v>79</v>
      </c>
      <c r="C17" s="23">
        <v>11538</v>
      </c>
      <c r="D17" s="23">
        <v>1064.8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7389.9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5557.5</v>
      </c>
      <c r="E20" s="3"/>
    </row>
    <row r="21" spans="2:5" ht="36" customHeight="1" thickBot="1">
      <c r="B21" s="15" t="s">
        <v>83</v>
      </c>
      <c r="C21" s="23"/>
      <c r="D21" s="23"/>
      <c r="E21" s="3"/>
    </row>
    <row r="22" spans="2:5" ht="16.5" customHeight="1" thickBot="1">
      <c r="B22" s="15" t="s">
        <v>2</v>
      </c>
      <c r="C22" s="23">
        <v>4186</v>
      </c>
      <c r="D22" s="23">
        <v>1832.4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411.8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6119.3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5702.1</v>
      </c>
      <c r="E32" s="3"/>
    </row>
    <row r="33" spans="2:5" ht="55.5" customHeight="1" thickBot="1">
      <c r="B33" s="15" t="s">
        <v>6</v>
      </c>
      <c r="C33" s="23">
        <v>2400</v>
      </c>
      <c r="D33" s="23">
        <v>133.9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283.3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25.6</v>
      </c>
      <c r="E36" s="3"/>
    </row>
    <row r="37" spans="2:5" ht="37.5" customHeight="1" thickBot="1">
      <c r="B37" s="15" t="s">
        <v>7</v>
      </c>
      <c r="C37" s="23">
        <v>385</v>
      </c>
      <c r="D37" s="23">
        <v>25.6</v>
      </c>
      <c r="E37" s="3"/>
    </row>
    <row r="38" spans="2:5" ht="16.5" customHeight="1">
      <c r="B38" s="25" t="s">
        <v>19</v>
      </c>
      <c r="C38" s="54">
        <v>11000</v>
      </c>
      <c r="D38" s="54">
        <v>556.4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6636</v>
      </c>
      <c r="E40" s="3"/>
    </row>
    <row r="41" spans="2:5" ht="40.5" customHeight="1" thickBot="1">
      <c r="B41" s="15" t="s">
        <v>21</v>
      </c>
      <c r="C41" s="22">
        <v>9300</v>
      </c>
      <c r="D41" s="22">
        <v>561.4</v>
      </c>
      <c r="E41" s="3"/>
    </row>
    <row r="42" spans="2:5" ht="26.25" customHeight="1" thickBot="1">
      <c r="B42" s="15" t="s">
        <v>22</v>
      </c>
      <c r="C42" s="22">
        <v>93</v>
      </c>
      <c r="D42" s="22">
        <v>-1.3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362664.8</v>
      </c>
      <c r="D46" s="30">
        <f>SUM(D48:D51)</f>
        <v>57271.9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6690</v>
      </c>
      <c r="E48" s="3"/>
    </row>
    <row r="49" spans="2:5" ht="43.5" customHeight="1" thickBot="1">
      <c r="B49" s="15" t="s">
        <v>50</v>
      </c>
      <c r="C49" s="24">
        <v>41701.300000000003</v>
      </c>
      <c r="D49" s="24">
        <v>6465</v>
      </c>
      <c r="E49" s="3"/>
    </row>
    <row r="50" spans="2:5" ht="40.5" customHeight="1" thickBot="1">
      <c r="B50" s="15" t="s">
        <v>52</v>
      </c>
      <c r="C50" s="24">
        <v>259049.7</v>
      </c>
      <c r="D50" s="24">
        <v>42703.6</v>
      </c>
      <c r="E50" s="3"/>
    </row>
    <row r="51" spans="2:5" ht="20.25" customHeight="1" thickBot="1">
      <c r="B51" s="15" t="s">
        <v>55</v>
      </c>
      <c r="C51" s="24">
        <v>21773.8</v>
      </c>
      <c r="D51" s="24">
        <v>1413.3</v>
      </c>
      <c r="E51" s="3"/>
    </row>
    <row r="52" spans="2:5" ht="20.25" customHeight="1" thickBot="1">
      <c r="B52" s="15" t="s">
        <v>66</v>
      </c>
      <c r="C52" s="24">
        <v>205.9</v>
      </c>
      <c r="D52" s="24">
        <v>205.9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586773.70000000007</v>
      </c>
      <c r="D54" s="30">
        <f>D46+D14+D52</f>
        <v>92063.7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57075.7</v>
      </c>
      <c r="D57" s="22">
        <v>6121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176.8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20139.3</v>
      </c>
      <c r="D68" s="33">
        <v>636.1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/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396096.3</v>
      </c>
      <c r="D79" s="30">
        <v>50786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51687.9</v>
      </c>
      <c r="D85" s="54">
        <v>6184.6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15283.9</v>
      </c>
      <c r="D98" s="22">
        <v>1693.3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333.6</v>
      </c>
      <c r="E99" s="3"/>
      <c r="H99" s="5"/>
      <c r="I99" s="5"/>
    </row>
    <row r="100" spans="2:9" ht="19.5" thickBot="1">
      <c r="B100" s="15" t="s">
        <v>64</v>
      </c>
      <c r="C100" s="22">
        <v>10203</v>
      </c>
      <c r="D100" s="22">
        <v>1220.8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/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3551.7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592773.69999999995</v>
      </c>
      <c r="D105" s="46">
        <f>SUM(D57+D61+D65+D68+D79+D85+D98+D100+D102+D103+D71)</f>
        <v>70370.3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-5999.9999999998836</v>
      </c>
      <c r="D106" s="31">
        <f>SUM(D54-D105)</f>
        <v>21693.399999999994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-43412.099999999977</v>
      </c>
      <c r="D108" s="49">
        <f>SUM(D109-D105)</f>
        <v>208422.3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I186"/>
  <sheetViews>
    <sheetView topLeftCell="A55" zoomScaleSheetLayoutView="75" workbookViewId="0">
      <selection activeCell="B124" sqref="B124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87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14791.500000000004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3902.6</v>
      </c>
      <c r="E15" s="3"/>
    </row>
    <row r="16" spans="2:7" ht="19.5" customHeight="1" thickBot="1">
      <c r="B16" s="15" t="s">
        <v>0</v>
      </c>
      <c r="C16" s="23">
        <v>93051</v>
      </c>
      <c r="D16" s="23">
        <v>3902.6</v>
      </c>
      <c r="E16" s="3"/>
    </row>
    <row r="17" spans="2:5" ht="19.5" customHeight="1" thickBot="1">
      <c r="B17" s="15" t="s">
        <v>79</v>
      </c>
      <c r="C17" s="23">
        <v>11538</v>
      </c>
      <c r="D17" s="23">
        <v>1061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5198.3999999999996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4973.7</v>
      </c>
      <c r="E20" s="3"/>
    </row>
    <row r="21" spans="2:5" ht="36" customHeight="1" thickBot="1">
      <c r="B21" s="15" t="s">
        <v>83</v>
      </c>
      <c r="C21" s="23"/>
      <c r="D21" s="23"/>
      <c r="E21" s="3"/>
    </row>
    <row r="22" spans="2:5" ht="16.5" customHeight="1" thickBot="1">
      <c r="B22" s="15" t="s">
        <v>2</v>
      </c>
      <c r="C22" s="23">
        <v>4186</v>
      </c>
      <c r="D22" s="23">
        <v>224.7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135.19999999999999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527.9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333.9</v>
      </c>
      <c r="E32" s="3"/>
    </row>
    <row r="33" spans="2:5" ht="55.5" customHeight="1" thickBot="1">
      <c r="B33" s="15" t="s">
        <v>6</v>
      </c>
      <c r="C33" s="23">
        <v>2400</v>
      </c>
      <c r="D33" s="23">
        <v>36.200000000000003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157.80000000000001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0.2</v>
      </c>
      <c r="E36" s="3"/>
    </row>
    <row r="37" spans="2:5" ht="37.5" customHeight="1" thickBot="1">
      <c r="B37" s="15" t="s">
        <v>7</v>
      </c>
      <c r="C37" s="23">
        <v>385</v>
      </c>
      <c r="D37" s="23">
        <v>0.2</v>
      </c>
      <c r="E37" s="3"/>
    </row>
    <row r="38" spans="2:5" ht="16.5" customHeight="1">
      <c r="B38" s="25" t="s">
        <v>19</v>
      </c>
      <c r="C38" s="54">
        <v>11000</v>
      </c>
      <c r="D38" s="54">
        <v>505.2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3238.6</v>
      </c>
      <c r="E40" s="3"/>
    </row>
    <row r="41" spans="2:5" ht="40.5" customHeight="1" thickBot="1">
      <c r="B41" s="15" t="s">
        <v>21</v>
      </c>
      <c r="C41" s="22">
        <v>9300</v>
      </c>
      <c r="D41" s="22">
        <v>223.7</v>
      </c>
      <c r="E41" s="3"/>
    </row>
    <row r="42" spans="2:5" ht="26.25" customHeight="1" thickBot="1">
      <c r="B42" s="15" t="s">
        <v>22</v>
      </c>
      <c r="C42" s="22">
        <v>93</v>
      </c>
      <c r="D42" s="22">
        <v>-1.3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356490.5</v>
      </c>
      <c r="D46" s="30">
        <f>SUM(D48:D51)</f>
        <v>48885.700000000004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3345</v>
      </c>
      <c r="E48" s="3"/>
    </row>
    <row r="49" spans="2:5" ht="43.5" customHeight="1" thickBot="1">
      <c r="B49" s="15" t="s">
        <v>50</v>
      </c>
      <c r="C49" s="24">
        <v>38790</v>
      </c>
      <c r="D49" s="24">
        <v>3232.5</v>
      </c>
      <c r="E49" s="3"/>
    </row>
    <row r="50" spans="2:5" ht="40.5" customHeight="1" thickBot="1">
      <c r="B50" s="15" t="s">
        <v>52</v>
      </c>
      <c r="C50" s="24">
        <v>259160.5</v>
      </c>
      <c r="D50" s="24">
        <v>41495.300000000003</v>
      </c>
      <c r="E50" s="3"/>
    </row>
    <row r="51" spans="2:5" ht="20.25" customHeight="1" thickBot="1">
      <c r="B51" s="15" t="s">
        <v>55</v>
      </c>
      <c r="C51" s="24">
        <v>18400</v>
      </c>
      <c r="D51" s="24">
        <v>812.9</v>
      </c>
      <c r="E51" s="3"/>
    </row>
    <row r="52" spans="2:5" ht="20.25" customHeight="1" thickBot="1">
      <c r="B52" s="15" t="s">
        <v>66</v>
      </c>
      <c r="C52" s="24">
        <v>105.7</v>
      </c>
      <c r="D52" s="24">
        <v>105.7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580499.19999999995</v>
      </c>
      <c r="D54" s="30">
        <f>D46+D14+D52</f>
        <v>63782.900000000009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57075.7</v>
      </c>
      <c r="D57" s="22">
        <v>2801.1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107.3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16755.400000000001</v>
      </c>
      <c r="D68" s="33">
        <v>271.7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/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393084.7</v>
      </c>
      <c r="D79" s="30">
        <v>16728.7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82</v>
      </c>
      <c r="C85" s="54">
        <v>51698</v>
      </c>
      <c r="D85" s="54">
        <v>1724.7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15394.7</v>
      </c>
      <c r="D98" s="22">
        <v>795.5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164.1</v>
      </c>
      <c r="E99" s="3"/>
      <c r="H99" s="5"/>
      <c r="I99" s="5"/>
    </row>
    <row r="100" spans="2:9" ht="19.5" thickBot="1">
      <c r="B100" s="15" t="s">
        <v>64</v>
      </c>
      <c r="C100" s="22">
        <v>10203.1</v>
      </c>
      <c r="D100" s="22">
        <v>532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/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3063.7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586499.19999999995</v>
      </c>
      <c r="D105" s="46">
        <f>SUM(D57+D61+D65+D68+D79+D85+D98+D100+D102+D103+D71)</f>
        <v>26024.7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-6000</v>
      </c>
      <c r="D106" s="31">
        <f>SUM(D54-D105)</f>
        <v>37758.200000000012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-37137.599999999977</v>
      </c>
      <c r="D108" s="49">
        <f>SUM(D109-D105)</f>
        <v>252767.89999999997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01,07,2017 </vt:lpstr>
      <vt:lpstr>01,06,2017</vt:lpstr>
      <vt:lpstr>01,05,2017</vt:lpstr>
      <vt:lpstr>01,04,2017  </vt:lpstr>
      <vt:lpstr>01,03,2017   </vt:lpstr>
      <vt:lpstr>01,02,2017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Sergo</cp:lastModifiedBy>
  <cp:lastPrinted>2016-07-26T07:01:54Z</cp:lastPrinted>
  <dcterms:created xsi:type="dcterms:W3CDTF">2008-01-11T10:20:26Z</dcterms:created>
  <dcterms:modified xsi:type="dcterms:W3CDTF">2017-11-06T11:47:57Z</dcterms:modified>
</cp:coreProperties>
</file>