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8500" windowHeight="6660" activeTab="0"/>
  </bookViews>
  <sheets>
    <sheet name="12 месяцев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<sst xmlns="http://schemas.openxmlformats.org/spreadsheetml/2006/main" count="80" uniqueCount="75">
  <si>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</si>
  <si>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</si>
  <si>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</si>
  <si>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</si>
  <si>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</si>
  <si>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ГОСУДАРСТВЕННАЯ ПОШЛИНА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</si>
  <si>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</si>
  <si>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</si>
  <si>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</si>
  <si>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НАИМЕНОВАНИЕ  ПОКАЗАТЕЛЕЙ</t>
  </si>
  <si>
    <t>Единый налог на вмененный доход</t>
  </si>
  <si>
    <t>НАЛОГ НА ДОБЫЧУ ОБЩЕРАСПРОСТРАНЕННЫХ ПОЛЕЗНЫХ ИСКОПАЕМЫХ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</si>
  <si>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</si>
  <si>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</si>
  <si>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Арендная плата за землю</t>
  </si>
  <si>
    <t>Доходы от перечисления части прибыли</t>
  </si>
  <si>
    <t>ПЛАТЕЖИ ПРИ ПОЛЬЗОВАНИИ ПРИРОДНЫМИ РЕСУРСАМИ</t>
  </si>
  <si>
    <t>ДОХОДЫ ОТ ПРОДАЖИ МАТЕРИАЛЬНЫХ</t>
  </si>
  <si>
    <t>И НЕМАТЕРИАЛЬНЫХ АКТИВОВ</t>
  </si>
  <si>
    <t>ШТРАФНЫЕ САНКЦИИ,ВОЗМЕЩЕНИЕ УЩЕРБА</t>
  </si>
  <si>
    <t>ПРОЧИЕ НЕНАЛОГОВЫЕ ДОХОДЫ</t>
  </si>
  <si>
    <t>БЕЗВОЗМЕЗДНЫЕ ПЕРЕЧИСЛЕНИЯ</t>
  </si>
  <si>
    <t>Дотации от др.бюджетов бюджетной системы</t>
  </si>
  <si>
    <t>Р А С Х О Д 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</si>
  <si>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</si>
  <si>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</si>
  <si>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</si>
  <si>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</si>
  <si>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</si>
  <si>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Финансовая помощь бюджетам других уровней</t>
  </si>
  <si>
    <t>ДЕФИЦИТ (ПРОФИЦИТ)</t>
  </si>
  <si>
    <t>НАЦИОНАЛЬНАЯ ОБОРОНА</t>
  </si>
  <si>
    <t xml:space="preserve">БЕЗВОЗМЕЗДНЫЕ ПОСТУПЛЕНИЯ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</si>
  <si>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</si>
  <si>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</si>
  <si>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</si>
  <si>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Налог взимаемый всвзи с применением упрощенной системы налогообложения</t>
  </si>
  <si>
    <t>Иные межбюджетные трансферты</t>
  </si>
  <si>
    <t>ОХРАНА ОКРУЖАЮЩЕЙ СРЕДЫ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</si>
  <si>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</si>
  <si>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</si>
  <si>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</si>
  <si>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</si>
  <si>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</si>
  <si>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</si>
  <si>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</si>
  <si>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</si>
  <si>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</si>
  <si>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</si>
  <si>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Проценты,полученные от предоставления бюджетных кредитов</t>
  </si>
  <si>
    <t xml:space="preserve">от                      2014г.  № </t>
  </si>
  <si>
    <t>Акцизы</t>
  </si>
  <si>
    <t>Налог на имущество физических лиц</t>
  </si>
  <si>
    <t>Земельный налог</t>
  </si>
  <si>
    <t>ОБЩЕГОСУДАРСТВЕННЫЕ ВОПРОСЫ</t>
  </si>
  <si>
    <t>Упрощенная система налогообложения</t>
  </si>
  <si>
    <t>дорожный фонд</t>
  </si>
  <si>
    <t>Уточненный план  на 01.12.2017</t>
  </si>
  <si>
    <t>Проценты от предоставления бюджетных кредитов</t>
  </si>
  <si>
    <t>Патент</t>
  </si>
  <si>
    <t>Уточнение бюджета 2019 год</t>
  </si>
  <si>
    <t>Прочие доходы от использования имущества и прав, находящегося в государственной и муниципальной собственности</t>
  </si>
  <si>
    <t xml:space="preserve">Уточненный план </t>
  </si>
  <si>
    <t>Консолидированный бюджет</t>
  </si>
  <si>
    <t>в том числе районный бюджет</t>
  </si>
  <si>
    <t>БЕЗВОЗМЕЗДНЫЕ ПЕРЕЧИСЛЕНИЯ БЮДЖЕТАМ</t>
  </si>
  <si>
    <t>ДОХОДЫ  ВСЕГО</t>
  </si>
  <si>
    <t>ДОХОДЫ  НАЛОГОВЫЕ И НЕНАЛОГОВЫЕ</t>
  </si>
  <si>
    <t>НАЛОГИ НА ПРИБЫЛЬ</t>
  </si>
  <si>
    <t>КУЛЬТУРА И КИНЕМАТОГРАФИЯ</t>
  </si>
  <si>
    <t>Налог на имушество физических лиц</t>
  </si>
  <si>
    <t>Исполнено</t>
  </si>
  <si>
    <t>Прочие безвозмездные поступления</t>
  </si>
  <si>
    <t>тыс. рублей</t>
  </si>
  <si>
    <t xml:space="preserve">Исполнение консолидированного ( в т.ч. районного) бюджета за 12 месяцев 2022 года Богучарского муниципального района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</si>
</sst>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177" fontId="3" fillId="32" borderId="11" xfId="0" applyNumberFormat="1" applyFont="1" applyFill="1" applyBorder="1" applyAlignment="1">
      <alignment horizontal="center" vertical="top" wrapText="1"/>
    </xf>
    <xf numFmtId="177" fontId="6" fillId="32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7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top" wrapText="1"/>
    </xf>
    <xf numFmtId="177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177" fontId="6" fillId="32" borderId="1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177" fontId="3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7" fontId="6" fillId="0" borderId="11" xfId="0" applyNumberFormat="1" applyFont="1" applyBorder="1" applyAlignment="1">
      <alignment vertical="top" wrapText="1"/>
    </xf>
    <xf numFmtId="177" fontId="6" fillId="0" borderId="10" xfId="0" applyNumberFormat="1" applyFont="1" applyBorder="1" applyAlignment="1">
      <alignment vertical="top" wrapText="1"/>
    </xf>
    <xf numFmtId="177" fontId="6" fillId="0" borderId="13" xfId="0" applyNumberFormat="1" applyFont="1" applyBorder="1" applyAlignment="1">
      <alignment vertical="top" wrapText="1"/>
    </xf>
    <xf numFmtId="177" fontId="6" fillId="0" borderId="15" xfId="0" applyNumberFormat="1" applyFont="1" applyBorder="1" applyAlignment="1">
      <alignment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1" xfId="0" applyNumberFormat="1" applyFont="1" applyBorder="1" applyAlignment="1">
      <alignment vertical="top" wrapText="1"/>
    </xf>
    <xf numFmtId="177" fontId="3" fillId="0" borderId="12" xfId="0" applyNumberFormat="1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0" fillId="0" borderId="16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77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7" fontId="6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77" fontId="6" fillId="0" borderId="17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177" fontId="6" fillId="0" borderId="20" xfId="0" applyNumberFormat="1" applyFont="1" applyFill="1" applyBorder="1" applyAlignment="1">
      <alignment vertical="top" wrapText="1"/>
    </xf>
    <xf numFmtId="177" fontId="6" fillId="0" borderId="21" xfId="0" applyNumberFormat="1" applyFont="1" applyFill="1" applyBorder="1" applyAlignment="1">
      <alignment horizontal="center" vertical="top" wrapText="1"/>
    </xf>
    <xf numFmtId="177" fontId="6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vertical="top" wrapText="1"/>
    </xf>
    <xf numFmtId="177" fontId="6" fillId="0" borderId="16" xfId="0" applyNumberFormat="1" applyFont="1" applyFill="1" applyBorder="1" applyAlignment="1">
      <alignment horizontal="center" vertical="top" wrapText="1"/>
    </xf>
    <xf numFmtId="177" fontId="6" fillId="0" borderId="23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wrapText="1"/>
    </xf>
    <xf numFmtId="177" fontId="6" fillId="0" borderId="10" xfId="0" applyNumberFormat="1" applyFont="1" applyFill="1" applyBorder="1" applyAlignment="1">
      <alignment vertical="top" wrapText="1"/>
    </xf>
    <xf numFmtId="177" fontId="3" fillId="0" borderId="14" xfId="0" applyNumberFormat="1" applyFont="1" applyFill="1" applyBorder="1" applyAlignment="1">
      <alignment horizontal="center" vertical="top" wrapText="1"/>
    </xf>
    <xf numFmtId="177" fontId="6" fillId="0" borderId="17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horizontal="center" vertical="top" wrapText="1"/>
    </xf>
    <xf numFmtId="177" fontId="3" fillId="0" borderId="24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vertical="top" wrapText="1"/>
    </xf>
    <xf numFmtId="177" fontId="3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77" fontId="3" fillId="32" borderId="25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/>
    </xf>
    <xf numFmtId="177" fontId="6" fillId="0" borderId="28" xfId="0" applyNumberFormat="1" applyFont="1" applyFill="1" applyBorder="1" applyAlignment="1">
      <alignment horizontal="center" vertical="top" wrapText="1"/>
    </xf>
    <xf numFmtId="177" fontId="3" fillId="0" borderId="2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28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7" fontId="3" fillId="0" borderId="16" xfId="0" applyNumberFormat="1" applyFont="1" applyBorder="1" applyAlignment="1">
      <alignment horizontal="center" vertical="top" wrapText="1"/>
    </xf>
    <xf numFmtId="177" fontId="6" fillId="32" borderId="16" xfId="0" applyNumberFormat="1" applyFont="1" applyFill="1" applyBorder="1" applyAlignment="1">
      <alignment horizontal="center" vertical="top" wrapText="1"/>
    </xf>
    <xf numFmtId="177" fontId="3" fillId="32" borderId="16" xfId="0" applyNumberFormat="1" applyFont="1" applyFill="1" applyBorder="1" applyAlignment="1">
      <alignment horizontal="center" vertical="top" wrapText="1"/>
    </xf>
    <xf numFmtId="177" fontId="3" fillId="0" borderId="26" xfId="0" applyNumberFormat="1" applyFont="1" applyBorder="1" applyAlignment="1">
      <alignment horizontal="center" vertical="top" wrapText="1"/>
    </xf>
    <xf numFmtId="177" fontId="6" fillId="32" borderId="25" xfId="0" applyNumberFormat="1" applyFont="1" applyFill="1" applyBorder="1" applyAlignment="1">
      <alignment horizontal="center" vertical="top" wrapText="1"/>
    </xf>
    <xf numFmtId="177" fontId="6" fillId="32" borderId="28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77" fontId="0" fillId="0" borderId="0" xfId="0" applyNumberFormat="1" applyAlignment="1">
      <alignment/>
    </xf>
    <xf numFmtId="177" fontId="3" fillId="33" borderId="28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177" fontId="6" fillId="33" borderId="22" xfId="0" applyNumberFormat="1" applyFont="1" applyFill="1" applyBorder="1" applyAlignment="1">
      <alignment horizontal="center" vertical="top" wrapText="1"/>
    </xf>
    <xf numFmtId="177" fontId="6" fillId="33" borderId="23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177" fontId="3" fillId="0" borderId="29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6" fillId="3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7" fontId="3" fillId="32" borderId="30" xfId="0" applyNumberFormat="1" applyFont="1" applyFill="1" applyBorder="1" applyAlignment="1">
      <alignment horizontal="center" vertical="top" wrapText="1"/>
    </xf>
    <xf numFmtId="177" fontId="3" fillId="33" borderId="11" xfId="0" applyNumberFormat="1" applyFont="1" applyFill="1" applyBorder="1" applyAlignment="1">
      <alignment horizontal="center" vertical="top" wrapText="1"/>
    </xf>
    <xf numFmtId="177" fontId="3" fillId="32" borderId="17" xfId="0" applyNumberFormat="1" applyFont="1" applyFill="1" applyBorder="1" applyAlignment="1">
      <alignment horizontal="center" vertical="top" wrapText="1"/>
    </xf>
    <xf numFmtId="177" fontId="3" fillId="32" borderId="10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177" fontId="3" fillId="32" borderId="21" xfId="0" applyNumberFormat="1" applyFont="1" applyFill="1" applyBorder="1" applyAlignment="1">
      <alignment horizontal="center" vertical="top" wrapText="1"/>
    </xf>
    <xf numFmtId="177" fontId="3" fillId="32" borderId="31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SheetLayoutView="75" zoomScalePageLayoutView="0" workbookViewId="0" topLeftCell="A11">
      <selection activeCell="D33" sqref="D33"/>
    </sheetView>
  </sheetViews>
  <sheetFormatPr defaultColWidth="9.00390625" defaultRowHeight="12.75"/>
  <cols>
    <col min="1" max="1" width="59.50390625" style="0" customWidth="1"/>
    <col min="2" max="3" width="15.50390625" style="0" hidden="1" customWidth="1"/>
    <col min="4" max="4" width="16.50390625" style="0" customWidth="1"/>
    <col min="5" max="5" width="17.00390625" style="0" customWidth="1"/>
    <col min="6" max="6" width="0.37109375" style="0" hidden="1" customWidth="1"/>
    <col min="7" max="7" width="9.375" style="0" hidden="1" customWidth="1"/>
    <col min="8" max="8" width="16.50390625" style="0" customWidth="1"/>
    <col min="9" max="9" width="19.625" style="0" customWidth="1"/>
    <col min="10" max="10" width="10.625" style="0" customWidth="1"/>
  </cols>
  <sheetData>
    <row r="1" spans="1:8" ht="17.25" hidden="1">
      <c r="A1" s="8"/>
      <c r="B1" s="8"/>
      <c r="C1" s="8"/>
      <c r="D1" s="8" t="s">
        <v>47</v>
      </c>
      <c r="E1" s="8"/>
      <c r="G1" s="5"/>
      <c r="H1" s="5"/>
    </row>
    <row r="2" spans="1:5" ht="17.25" hidden="1">
      <c r="A2" s="8"/>
      <c r="B2" s="8"/>
      <c r="C2" s="8"/>
      <c r="D2" s="8" t="s">
        <v>48</v>
      </c>
      <c r="E2" s="8"/>
    </row>
    <row r="3" spans="1:5" ht="17.25" hidden="1">
      <c r="A3" s="8"/>
      <c r="B3" s="8"/>
      <c r="C3" s="8"/>
      <c r="D3" s="8" t="s">
        <v>46</v>
      </c>
      <c r="E3" s="8"/>
    </row>
    <row r="4" spans="1:9" ht="17.25" hidden="1">
      <c r="A4" s="8"/>
      <c r="B4" s="8"/>
      <c r="C4" s="8"/>
      <c r="D4" s="8" t="s">
        <v>50</v>
      </c>
      <c r="E4" s="8"/>
      <c r="F4" s="7"/>
      <c r="G4" s="7"/>
      <c r="H4" s="7"/>
      <c r="I4" s="7"/>
    </row>
    <row r="5" spans="1:5" ht="17.25" hidden="1">
      <c r="A5" s="8"/>
      <c r="B5" s="8"/>
      <c r="C5" s="8"/>
      <c r="D5" s="8"/>
      <c r="E5" s="8"/>
    </row>
    <row r="6" spans="1:5" ht="15" customHeight="1" hidden="1">
      <c r="A6" s="9"/>
      <c r="B6" s="9"/>
      <c r="C6" s="9"/>
      <c r="D6" s="8"/>
      <c r="E6" s="8"/>
    </row>
    <row r="7" spans="1:5" ht="17.25" customHeight="1" hidden="1">
      <c r="A7" s="6"/>
      <c r="B7" s="6"/>
      <c r="C7" s="6"/>
      <c r="D7" s="10"/>
      <c r="E7" s="11"/>
    </row>
    <row r="8" spans="1:9" ht="42.75" customHeight="1">
      <c r="A8" s="109" t="s">
        <v>74</v>
      </c>
      <c r="B8" s="109"/>
      <c r="C8" s="109"/>
      <c r="D8" s="109"/>
      <c r="E8" s="109"/>
      <c r="F8" s="109"/>
      <c r="G8" s="109"/>
      <c r="H8" s="109"/>
      <c r="I8" s="109"/>
    </row>
    <row r="9" spans="1:5" ht="18.75" customHeight="1" hidden="1">
      <c r="A9" s="8"/>
      <c r="B9" s="8"/>
      <c r="C9" s="8"/>
      <c r="D9" s="8"/>
      <c r="E9" s="8"/>
    </row>
    <row r="10" spans="1:8" ht="18.75" customHeight="1">
      <c r="A10" s="8"/>
      <c r="B10" s="8"/>
      <c r="C10" s="8"/>
      <c r="D10" s="8"/>
      <c r="E10" s="8"/>
      <c r="H10" s="101" t="s">
        <v>73</v>
      </c>
    </row>
    <row r="11" spans="1:9" ht="34.5" customHeight="1">
      <c r="A11" s="115" t="s">
        <v>9</v>
      </c>
      <c r="B11" s="79"/>
      <c r="C11" s="66"/>
      <c r="D11" s="116" t="s">
        <v>63</v>
      </c>
      <c r="E11" s="117"/>
      <c r="F11" s="67"/>
      <c r="G11" s="67"/>
      <c r="H11" s="116" t="s">
        <v>64</v>
      </c>
      <c r="I11" s="117"/>
    </row>
    <row r="12" spans="1:9" ht="38.25" customHeight="1">
      <c r="A12" s="115"/>
      <c r="B12" s="32" t="s">
        <v>57</v>
      </c>
      <c r="C12" s="78" t="s">
        <v>60</v>
      </c>
      <c r="D12" s="80" t="s">
        <v>62</v>
      </c>
      <c r="E12" s="81" t="s">
        <v>71</v>
      </c>
      <c r="F12" s="82"/>
      <c r="G12" s="8"/>
      <c r="H12" s="80" t="s">
        <v>62</v>
      </c>
      <c r="I12" s="81" t="s">
        <v>71</v>
      </c>
    </row>
    <row r="13" spans="1:9" ht="37.5" customHeight="1" hidden="1">
      <c r="A13" s="115"/>
      <c r="B13" s="32"/>
      <c r="C13" s="32"/>
      <c r="D13" s="28"/>
      <c r="E13" s="29"/>
      <c r="F13" s="82"/>
      <c r="G13" s="8"/>
      <c r="H13" s="67"/>
      <c r="I13" s="83"/>
    </row>
    <row r="14" spans="1:9" ht="15.75" customHeight="1">
      <c r="A14" s="90">
        <v>1</v>
      </c>
      <c r="B14" s="86"/>
      <c r="C14" s="86">
        <v>2</v>
      </c>
      <c r="D14" s="86">
        <v>3</v>
      </c>
      <c r="E14" s="87">
        <v>4</v>
      </c>
      <c r="F14" s="84"/>
      <c r="G14" s="10"/>
      <c r="H14" s="88">
        <v>5</v>
      </c>
      <c r="I14" s="89">
        <v>6</v>
      </c>
    </row>
    <row r="15" spans="1:10" ht="26.25" customHeight="1" thickBot="1">
      <c r="A15" s="22" t="s">
        <v>66</v>
      </c>
      <c r="B15" s="90"/>
      <c r="C15" s="90"/>
      <c r="D15" s="92">
        <f>SUM(D16+D54)</f>
        <v>1649044.2000000002</v>
      </c>
      <c r="E15" s="92">
        <f>SUM(E16+E54)</f>
        <v>1602805</v>
      </c>
      <c r="F15" s="92">
        <f>SUM(F16+F54+F60)</f>
        <v>0</v>
      </c>
      <c r="G15" s="95">
        <f>SUM(G16+G54+G60)</f>
        <v>0</v>
      </c>
      <c r="H15" s="92">
        <f>SUM(H16+H54)</f>
        <v>1493656.7</v>
      </c>
      <c r="I15" s="92">
        <f>SUM(I16+I54)</f>
        <v>1464015.2</v>
      </c>
      <c r="J15" s="99"/>
    </row>
    <row r="16" spans="1:9" ht="23.25" customHeight="1" thickBot="1">
      <c r="A16" s="91" t="s">
        <v>67</v>
      </c>
      <c r="B16" s="21">
        <f>B17+B20+B25+B27+B34+B35+B36+B44+B46+B48+B49+B50+B52+B53+B19+B28+B29</f>
        <v>240921</v>
      </c>
      <c r="C16" s="21">
        <f>C17+C20+C25+C27+C34+C35+C36+C44+C46+C48+C49+C50+C52+C53+C19+C28+C29</f>
        <v>320101</v>
      </c>
      <c r="D16" s="21">
        <f>D17+D20+D31+D34+D36+D44+D46+D48+D49+D50+D19+D35</f>
        <v>582390.9</v>
      </c>
      <c r="E16" s="21">
        <f>E17+E20+E31+E34+E36+E44+E46+E48+E49+E50+E19+E35</f>
        <v>583852.1999999998</v>
      </c>
      <c r="F16" s="40"/>
      <c r="G16" s="5"/>
      <c r="H16" s="21">
        <f>H17+H20+H31+H34+H36+H44+H46+H48+H49+H50+H19+H35</f>
        <v>474195</v>
      </c>
      <c r="I16" s="21">
        <f>I17+I20+I31+I34+I36+I44+I46+I48+I49+I50+I19+I35</f>
        <v>475650.89999999997</v>
      </c>
    </row>
    <row r="17" spans="1:9" ht="19.5" customHeight="1" thickBot="1">
      <c r="A17" s="12" t="s">
        <v>68</v>
      </c>
      <c r="B17" s="13">
        <f>SUM(B18:B18)</f>
        <v>124776</v>
      </c>
      <c r="C17" s="13">
        <f>SUM(C18:C18)</f>
        <v>151467</v>
      </c>
      <c r="D17" s="13">
        <f>SUM(D18:D18)</f>
        <v>338758</v>
      </c>
      <c r="E17" s="13">
        <f>SUM(E18:E18)</f>
        <v>340112.4</v>
      </c>
      <c r="F17" s="3"/>
      <c r="H17" s="94">
        <f>SUM(H18:H18)</f>
        <v>294825</v>
      </c>
      <c r="I17" s="13">
        <f>SUM(I18:I18)</f>
        <v>296179.2</v>
      </c>
    </row>
    <row r="18" spans="1:9" ht="19.5" customHeight="1" thickBot="1">
      <c r="A18" s="12" t="s">
        <v>0</v>
      </c>
      <c r="B18" s="33">
        <v>124776</v>
      </c>
      <c r="C18" s="14">
        <v>151467</v>
      </c>
      <c r="D18" s="14">
        <v>338758</v>
      </c>
      <c r="E18" s="14">
        <v>340112.4</v>
      </c>
      <c r="F18" s="3"/>
      <c r="H18" s="93">
        <v>294825</v>
      </c>
      <c r="I18" s="97">
        <v>296179.2</v>
      </c>
    </row>
    <row r="19" spans="1:9" ht="19.5" customHeight="1" thickBot="1">
      <c r="A19" s="12" t="s">
        <v>51</v>
      </c>
      <c r="B19" s="33">
        <v>12383</v>
      </c>
      <c r="C19" s="14">
        <v>14374</v>
      </c>
      <c r="D19" s="14">
        <v>23329</v>
      </c>
      <c r="E19" s="14">
        <v>23359.4</v>
      </c>
      <c r="F19" s="3"/>
      <c r="H19" s="93">
        <v>21338</v>
      </c>
      <c r="I19" s="97">
        <v>21368.8</v>
      </c>
    </row>
    <row r="20" spans="1:9" ht="23.25" customHeight="1" thickBot="1">
      <c r="A20" s="12" t="s">
        <v>1</v>
      </c>
      <c r="B20" s="13">
        <f>SUM(B21:B24)</f>
        <v>31078</v>
      </c>
      <c r="C20" s="13">
        <f aca="true" t="shared" si="0" ref="C20:H20">SUM(C21:C30)</f>
        <v>32481</v>
      </c>
      <c r="D20" s="13">
        <v>30695</v>
      </c>
      <c r="E20" s="13">
        <v>30719.1</v>
      </c>
      <c r="F20" s="13">
        <f t="shared" si="0"/>
        <v>0</v>
      </c>
      <c r="G20" s="68">
        <f t="shared" si="0"/>
        <v>0</v>
      </c>
      <c r="H20" s="94">
        <f t="shared" si="0"/>
        <v>25931</v>
      </c>
      <c r="I20" s="94">
        <f>SUM(I21:I30)</f>
        <v>25954.5</v>
      </c>
    </row>
    <row r="21" spans="1:9" ht="33" customHeight="1" hidden="1" thickBot="1">
      <c r="A21" s="12" t="s">
        <v>36</v>
      </c>
      <c r="B21" s="33"/>
      <c r="C21" s="14"/>
      <c r="D21" s="14"/>
      <c r="E21" s="14"/>
      <c r="F21" s="3"/>
      <c r="H21" s="94"/>
      <c r="I21" s="98"/>
    </row>
    <row r="22" spans="1:9" ht="18" customHeight="1" hidden="1" thickBot="1">
      <c r="A22" s="12" t="s">
        <v>10</v>
      </c>
      <c r="B22" s="33">
        <v>23629</v>
      </c>
      <c r="C22" s="14">
        <v>18300</v>
      </c>
      <c r="D22" s="14"/>
      <c r="E22" s="14"/>
      <c r="F22" s="3"/>
      <c r="H22" s="94"/>
      <c r="I22" s="97"/>
    </row>
    <row r="23" spans="1:9" ht="27.75" customHeight="1" thickBot="1">
      <c r="A23" s="12" t="s">
        <v>55</v>
      </c>
      <c r="B23" s="33"/>
      <c r="C23" s="14">
        <v>4050</v>
      </c>
      <c r="D23" s="14">
        <v>7738</v>
      </c>
      <c r="E23" s="14">
        <v>7743.2</v>
      </c>
      <c r="F23" s="3"/>
      <c r="H23" s="93">
        <v>7697</v>
      </c>
      <c r="I23" s="108">
        <v>7701.8</v>
      </c>
    </row>
    <row r="24" spans="1:9" ht="24.75" customHeight="1" thickBot="1">
      <c r="A24" s="12" t="s">
        <v>2</v>
      </c>
      <c r="B24" s="33">
        <v>7449</v>
      </c>
      <c r="C24" s="14">
        <v>10069</v>
      </c>
      <c r="D24" s="14">
        <v>14689</v>
      </c>
      <c r="E24" s="14">
        <v>14691.4</v>
      </c>
      <c r="F24" s="3"/>
      <c r="H24" s="93">
        <v>9924</v>
      </c>
      <c r="I24" s="97">
        <v>9926.5</v>
      </c>
    </row>
    <row r="25" spans="1:9" ht="3.75" customHeight="1" hidden="1" thickBot="1">
      <c r="A25" s="12" t="s">
        <v>3</v>
      </c>
      <c r="B25" s="33"/>
      <c r="C25" s="13"/>
      <c r="D25" s="13"/>
      <c r="E25" s="13"/>
      <c r="F25" s="3"/>
      <c r="H25" s="93"/>
      <c r="I25" s="97"/>
    </row>
    <row r="26" spans="1:9" ht="15" customHeight="1" hidden="1" thickBot="1">
      <c r="A26" s="12" t="s">
        <v>4</v>
      </c>
      <c r="B26" s="33"/>
      <c r="C26" s="14"/>
      <c r="D26" s="14"/>
      <c r="E26" s="14"/>
      <c r="F26" s="3"/>
      <c r="H26" s="93"/>
      <c r="I26" s="97"/>
    </row>
    <row r="27" spans="1:9" ht="30" customHeight="1" hidden="1" thickBot="1">
      <c r="A27" s="12" t="s">
        <v>11</v>
      </c>
      <c r="B27" s="33"/>
      <c r="C27" s="13"/>
      <c r="D27" s="13"/>
      <c r="E27" s="13"/>
      <c r="F27" s="3"/>
      <c r="H27" s="93"/>
      <c r="I27" s="97"/>
    </row>
    <row r="28" spans="1:9" ht="30" customHeight="1" hidden="1" thickBot="1">
      <c r="A28" s="12" t="s">
        <v>52</v>
      </c>
      <c r="B28" s="33"/>
      <c r="C28" s="13"/>
      <c r="D28" s="13"/>
      <c r="E28" s="13"/>
      <c r="F28" s="3"/>
      <c r="H28" s="93"/>
      <c r="I28" s="97"/>
    </row>
    <row r="29" spans="1:9" ht="30" customHeight="1" hidden="1" thickBot="1">
      <c r="A29" s="12" t="s">
        <v>53</v>
      </c>
      <c r="B29" s="33"/>
      <c r="C29" s="13"/>
      <c r="D29" s="13"/>
      <c r="E29" s="13"/>
      <c r="F29" s="3"/>
      <c r="H29" s="93"/>
      <c r="I29" s="97"/>
    </row>
    <row r="30" spans="1:9" ht="24.75" customHeight="1" thickBot="1">
      <c r="A30" s="12" t="s">
        <v>59</v>
      </c>
      <c r="B30" s="33"/>
      <c r="C30" s="14">
        <v>62</v>
      </c>
      <c r="D30" s="14">
        <v>8310</v>
      </c>
      <c r="E30" s="14">
        <v>8326.2</v>
      </c>
      <c r="F30" s="3"/>
      <c r="H30" s="93">
        <v>8310</v>
      </c>
      <c r="I30" s="97">
        <v>8326.2</v>
      </c>
    </row>
    <row r="31" spans="1:9" ht="24.75" customHeight="1" thickBot="1">
      <c r="A31" s="12" t="s">
        <v>3</v>
      </c>
      <c r="B31" s="33"/>
      <c r="C31" s="14"/>
      <c r="D31" s="14">
        <f>D32+D33</f>
        <v>50413</v>
      </c>
      <c r="E31" s="14">
        <v>50416.6</v>
      </c>
      <c r="F31" s="14">
        <f>F32+F33</f>
        <v>0</v>
      </c>
      <c r="G31" s="96">
        <f>G32+G33</f>
        <v>0</v>
      </c>
      <c r="H31" s="94"/>
      <c r="I31" s="93"/>
    </row>
    <row r="32" spans="1:9" ht="24.75" customHeight="1" thickBot="1">
      <c r="A32" s="12" t="s">
        <v>70</v>
      </c>
      <c r="B32" s="33"/>
      <c r="C32" s="14"/>
      <c r="D32" s="14">
        <v>6750</v>
      </c>
      <c r="E32" s="14">
        <v>6753.4</v>
      </c>
      <c r="F32" s="3"/>
      <c r="H32" s="94"/>
      <c r="I32" s="93"/>
    </row>
    <row r="33" spans="1:9" ht="24.75" customHeight="1" thickBot="1">
      <c r="A33" s="12" t="s">
        <v>53</v>
      </c>
      <c r="B33" s="33"/>
      <c r="C33" s="14"/>
      <c r="D33" s="14">
        <v>43663</v>
      </c>
      <c r="E33" s="14">
        <v>43663</v>
      </c>
      <c r="F33" s="3"/>
      <c r="H33" s="94"/>
      <c r="I33" s="93"/>
    </row>
    <row r="34" spans="1:9" ht="16.5" customHeight="1" thickBot="1">
      <c r="A34" s="12" t="s">
        <v>5</v>
      </c>
      <c r="B34" s="38">
        <v>2199</v>
      </c>
      <c r="C34" s="13">
        <v>3100</v>
      </c>
      <c r="D34" s="13">
        <v>5359.9</v>
      </c>
      <c r="E34" s="14">
        <v>5371.5</v>
      </c>
      <c r="F34" s="3"/>
      <c r="G34" s="85"/>
      <c r="H34" s="94">
        <v>5250</v>
      </c>
      <c r="I34" s="97">
        <v>5261.9</v>
      </c>
    </row>
    <row r="35" spans="1:9" ht="19.5" customHeight="1" thickBot="1">
      <c r="A35" s="12" t="s">
        <v>12</v>
      </c>
      <c r="B35" s="33"/>
      <c r="C35" s="13"/>
      <c r="D35" s="13">
        <v>6</v>
      </c>
      <c r="E35" s="13">
        <v>7</v>
      </c>
      <c r="F35" s="3"/>
      <c r="H35" s="94">
        <v>6</v>
      </c>
      <c r="I35" s="27">
        <v>6.6</v>
      </c>
    </row>
    <row r="36" spans="1:9" ht="56.25" customHeight="1" thickBot="1">
      <c r="A36" s="12" t="s">
        <v>13</v>
      </c>
      <c r="B36" s="13">
        <f>B40+B41+B42+B43+B37+B38+B39</f>
        <v>23949</v>
      </c>
      <c r="C36" s="13">
        <f aca="true" t="shared" si="1" ref="C36:I36">C40+C41+C42+C43+C37+C38</f>
        <v>28810</v>
      </c>
      <c r="D36" s="13">
        <f t="shared" si="1"/>
        <v>27428</v>
      </c>
      <c r="E36" s="13">
        <f t="shared" si="1"/>
        <v>27429.8</v>
      </c>
      <c r="F36" s="13">
        <f t="shared" si="1"/>
        <v>0</v>
      </c>
      <c r="G36" s="13">
        <f t="shared" si="1"/>
        <v>0</v>
      </c>
      <c r="H36" s="13">
        <f t="shared" si="1"/>
        <v>26132</v>
      </c>
      <c r="I36" s="13">
        <f t="shared" si="1"/>
        <v>26133.6</v>
      </c>
    </row>
    <row r="37" spans="1:9" ht="37.5" customHeight="1" hidden="1" thickBot="1">
      <c r="A37" s="12" t="s">
        <v>49</v>
      </c>
      <c r="B37" s="33"/>
      <c r="C37" s="13"/>
      <c r="D37" s="13"/>
      <c r="E37" s="13"/>
      <c r="F37" s="3"/>
      <c r="H37" s="94"/>
      <c r="I37" s="71"/>
    </row>
    <row r="38" spans="1:9" ht="21" customHeight="1" hidden="1" thickBot="1">
      <c r="A38" s="12" t="s">
        <v>49</v>
      </c>
      <c r="B38" s="33"/>
      <c r="C38" s="13"/>
      <c r="D38" s="13"/>
      <c r="E38" s="13"/>
      <c r="F38" s="3"/>
      <c r="H38" s="94"/>
      <c r="I38" s="72"/>
    </row>
    <row r="39" spans="1:9" ht="36.75" customHeight="1" hidden="1" thickBot="1">
      <c r="A39" s="12" t="s">
        <v>58</v>
      </c>
      <c r="B39" s="33">
        <v>12</v>
      </c>
      <c r="C39" s="13"/>
      <c r="D39" s="13"/>
      <c r="E39" s="13"/>
      <c r="F39" s="3"/>
      <c r="H39" s="94"/>
      <c r="I39" s="73"/>
    </row>
    <row r="40" spans="1:9" ht="22.5" customHeight="1" thickBot="1">
      <c r="A40" s="12" t="s">
        <v>14</v>
      </c>
      <c r="B40" s="33">
        <v>20343</v>
      </c>
      <c r="C40" s="14">
        <v>26143</v>
      </c>
      <c r="D40" s="14">
        <v>24832</v>
      </c>
      <c r="E40" s="15">
        <v>24833.2</v>
      </c>
      <c r="F40" s="3"/>
      <c r="H40" s="93">
        <v>23623</v>
      </c>
      <c r="I40" s="74">
        <v>23623.6</v>
      </c>
    </row>
    <row r="41" spans="1:9" ht="39" customHeight="1" thickBot="1">
      <c r="A41" s="12" t="s">
        <v>6</v>
      </c>
      <c r="B41" s="33">
        <v>1988</v>
      </c>
      <c r="C41" s="14">
        <v>1081</v>
      </c>
      <c r="D41" s="14">
        <v>1200</v>
      </c>
      <c r="E41" s="15">
        <v>1200</v>
      </c>
      <c r="F41" s="3"/>
      <c r="H41" s="93">
        <v>1156</v>
      </c>
      <c r="I41" s="15">
        <v>1156.4</v>
      </c>
    </row>
    <row r="42" spans="1:9" ht="2.25" customHeight="1" hidden="1" thickBot="1">
      <c r="A42" s="12" t="s">
        <v>15</v>
      </c>
      <c r="B42" s="33">
        <v>4</v>
      </c>
      <c r="C42" s="14">
        <v>247</v>
      </c>
      <c r="D42" s="14"/>
      <c r="E42" s="15"/>
      <c r="F42" s="3"/>
      <c r="H42" s="93"/>
      <c r="I42" s="15"/>
    </row>
    <row r="43" spans="1:9" ht="54.75" customHeight="1" thickBot="1">
      <c r="A43" s="12" t="s">
        <v>61</v>
      </c>
      <c r="B43" s="33">
        <v>1602</v>
      </c>
      <c r="C43" s="14">
        <v>1339</v>
      </c>
      <c r="D43" s="14">
        <v>1396</v>
      </c>
      <c r="E43" s="15">
        <v>1396.6</v>
      </c>
      <c r="F43" s="3"/>
      <c r="H43" s="93">
        <v>1353</v>
      </c>
      <c r="I43" s="15">
        <v>1353.6</v>
      </c>
    </row>
    <row r="44" spans="1:9" ht="35.25" customHeight="1" thickBot="1">
      <c r="A44" s="12" t="s">
        <v>16</v>
      </c>
      <c r="B44" s="38">
        <v>306</v>
      </c>
      <c r="C44" s="13">
        <f aca="true" t="shared" si="2" ref="C44:I44">C45</f>
        <v>1000</v>
      </c>
      <c r="D44" s="13">
        <f t="shared" si="2"/>
        <v>1280</v>
      </c>
      <c r="E44" s="13">
        <f t="shared" si="2"/>
        <v>1280</v>
      </c>
      <c r="F44" s="13">
        <f t="shared" si="2"/>
        <v>0</v>
      </c>
      <c r="G44" s="13">
        <f t="shared" si="2"/>
        <v>0</v>
      </c>
      <c r="H44" s="13">
        <f t="shared" si="2"/>
        <v>1280</v>
      </c>
      <c r="I44" s="13">
        <f t="shared" si="2"/>
        <v>1280.5</v>
      </c>
    </row>
    <row r="45" spans="1:9" ht="37.5" customHeight="1" thickBot="1">
      <c r="A45" s="12" t="s">
        <v>7</v>
      </c>
      <c r="B45" s="33">
        <v>306</v>
      </c>
      <c r="C45" s="14">
        <v>1000</v>
      </c>
      <c r="D45" s="14">
        <v>1280</v>
      </c>
      <c r="E45" s="14">
        <v>1280</v>
      </c>
      <c r="F45" s="3"/>
      <c r="H45" s="93">
        <v>1280</v>
      </c>
      <c r="I45" s="14">
        <v>1280.5</v>
      </c>
    </row>
    <row r="46" spans="1:9" ht="16.5" customHeight="1">
      <c r="A46" s="16" t="s">
        <v>17</v>
      </c>
      <c r="B46" s="39">
        <v>4718</v>
      </c>
      <c r="C46" s="112">
        <v>46000</v>
      </c>
      <c r="D46" s="112">
        <v>71082</v>
      </c>
      <c r="E46" s="112">
        <v>71082.5</v>
      </c>
      <c r="F46" s="114"/>
      <c r="H46" s="118">
        <v>66060</v>
      </c>
      <c r="I46" s="110">
        <v>66060.2</v>
      </c>
    </row>
    <row r="47" spans="1:9" ht="17.25" customHeight="1" thickBot="1">
      <c r="A47" s="12" t="s">
        <v>18</v>
      </c>
      <c r="B47" s="34"/>
      <c r="C47" s="113"/>
      <c r="D47" s="113"/>
      <c r="E47" s="113"/>
      <c r="F47" s="114"/>
      <c r="H47" s="119"/>
      <c r="I47" s="111"/>
    </row>
    <row r="48" spans="1:9" ht="43.5" customHeight="1" thickBot="1">
      <c r="A48" s="12" t="s">
        <v>8</v>
      </c>
      <c r="B48" s="38">
        <v>35594</v>
      </c>
      <c r="C48" s="13">
        <v>40058</v>
      </c>
      <c r="D48" s="13">
        <v>32019</v>
      </c>
      <c r="E48" s="13">
        <v>32048.1</v>
      </c>
      <c r="F48" s="3"/>
      <c r="H48" s="94">
        <v>32005</v>
      </c>
      <c r="I48" s="13">
        <v>32033.5</v>
      </c>
    </row>
    <row r="49" spans="1:9" ht="18.75" customHeight="1" thickBot="1">
      <c r="A49" s="12" t="s">
        <v>19</v>
      </c>
      <c r="B49" s="38">
        <v>5693</v>
      </c>
      <c r="C49" s="13">
        <v>2546</v>
      </c>
      <c r="D49" s="13">
        <v>1672</v>
      </c>
      <c r="E49" s="13">
        <v>1676.6</v>
      </c>
      <c r="F49" s="3"/>
      <c r="H49" s="94">
        <v>1362</v>
      </c>
      <c r="I49" s="13">
        <v>1366</v>
      </c>
    </row>
    <row r="50" spans="1:9" ht="17.25" customHeight="1" thickBot="1">
      <c r="A50" s="12" t="s">
        <v>20</v>
      </c>
      <c r="B50" s="38">
        <v>225</v>
      </c>
      <c r="C50" s="13">
        <v>265</v>
      </c>
      <c r="D50" s="13">
        <v>349</v>
      </c>
      <c r="E50" s="13">
        <v>349.2</v>
      </c>
      <c r="F50" s="3"/>
      <c r="H50" s="94">
        <v>6</v>
      </c>
      <c r="I50" s="13">
        <v>6.1</v>
      </c>
    </row>
    <row r="51" spans="1:9" ht="12.75" customHeight="1" hidden="1" thickBot="1">
      <c r="A51" s="16" t="s">
        <v>21</v>
      </c>
      <c r="B51" s="35"/>
      <c r="C51" s="17"/>
      <c r="D51" s="17"/>
      <c r="E51" s="21">
        <f aca="true" t="shared" si="3" ref="E51:I54">SUM(E53:E57)</f>
        <v>2571856.6</v>
      </c>
      <c r="F51" s="21">
        <f t="shared" si="3"/>
        <v>0</v>
      </c>
      <c r="G51" s="21">
        <f t="shared" si="3"/>
        <v>0</v>
      </c>
      <c r="H51" s="21">
        <f t="shared" si="3"/>
        <v>2576019.5999999996</v>
      </c>
      <c r="I51" s="21">
        <f t="shared" si="3"/>
        <v>2483080.1</v>
      </c>
    </row>
    <row r="52" spans="1:9" ht="39.75" customHeight="1" hidden="1" thickBot="1">
      <c r="A52" s="18" t="s">
        <v>39</v>
      </c>
      <c r="B52" s="36"/>
      <c r="C52" s="19"/>
      <c r="D52" s="19"/>
      <c r="E52" s="21">
        <f t="shared" si="3"/>
        <v>1935348.1</v>
      </c>
      <c r="F52" s="21">
        <f t="shared" si="3"/>
        <v>0</v>
      </c>
      <c r="G52" s="21">
        <f t="shared" si="3"/>
        <v>0</v>
      </c>
      <c r="H52" s="21">
        <f t="shared" si="3"/>
        <v>1930180.2</v>
      </c>
      <c r="I52" s="21">
        <f t="shared" si="3"/>
        <v>1868308.9</v>
      </c>
    </row>
    <row r="53" spans="1:9" ht="41.25" customHeight="1" hidden="1" thickBot="1">
      <c r="A53" s="12" t="s">
        <v>40</v>
      </c>
      <c r="B53" s="33"/>
      <c r="C53" s="20"/>
      <c r="D53" s="20"/>
      <c r="E53" s="21">
        <f t="shared" si="3"/>
        <v>1008684.8</v>
      </c>
      <c r="F53" s="21">
        <f t="shared" si="3"/>
        <v>0</v>
      </c>
      <c r="G53" s="21">
        <f t="shared" si="3"/>
        <v>0</v>
      </c>
      <c r="H53" s="21">
        <f t="shared" si="3"/>
        <v>1016302.1</v>
      </c>
      <c r="I53" s="21">
        <f t="shared" si="3"/>
        <v>985214.7</v>
      </c>
    </row>
    <row r="54" spans="1:10" ht="18.75" customHeight="1" thickBot="1">
      <c r="A54" s="12" t="s">
        <v>32</v>
      </c>
      <c r="B54" s="21">
        <f>SUM(B56:B59)</f>
        <v>628666.8</v>
      </c>
      <c r="C54" s="21">
        <f>SUM(C56:C59)</f>
        <v>631391.3999999999</v>
      </c>
      <c r="D54" s="107">
        <f>SUM(D56:D60)</f>
        <v>1066653.3</v>
      </c>
      <c r="E54" s="21">
        <f t="shared" si="3"/>
        <v>1018952.8</v>
      </c>
      <c r="F54" s="21">
        <f t="shared" si="3"/>
        <v>0</v>
      </c>
      <c r="G54" s="21">
        <f t="shared" si="3"/>
        <v>0</v>
      </c>
      <c r="H54" s="107">
        <f t="shared" si="3"/>
        <v>1019461.7</v>
      </c>
      <c r="I54" s="21">
        <f t="shared" si="3"/>
        <v>988364.2999999999</v>
      </c>
      <c r="J54" s="99"/>
    </row>
    <row r="55" spans="1:9" ht="12.75" customHeight="1" hidden="1" thickBot="1">
      <c r="A55" s="12" t="s">
        <v>22</v>
      </c>
      <c r="B55" s="33"/>
      <c r="C55" s="15"/>
      <c r="D55" s="15"/>
      <c r="E55" s="15"/>
      <c r="F55" s="3"/>
      <c r="H55" s="30"/>
      <c r="I55" s="70"/>
    </row>
    <row r="56" spans="1:9" ht="35.25" customHeight="1" thickBot="1">
      <c r="A56" s="12" t="s">
        <v>34</v>
      </c>
      <c r="B56" s="33">
        <v>40140</v>
      </c>
      <c r="C56" s="15">
        <v>65497</v>
      </c>
      <c r="D56" s="15">
        <v>128513</v>
      </c>
      <c r="E56" s="15">
        <v>128513</v>
      </c>
      <c r="F56" s="3"/>
      <c r="H56" s="15">
        <v>128513</v>
      </c>
      <c r="I56" s="15">
        <v>128513</v>
      </c>
    </row>
    <row r="57" spans="1:9" ht="35.25" customHeight="1" thickBot="1">
      <c r="A57" s="12" t="s">
        <v>33</v>
      </c>
      <c r="B57" s="33">
        <v>296361.2</v>
      </c>
      <c r="C57" s="15">
        <v>231342.7</v>
      </c>
      <c r="D57" s="15">
        <v>463063.7</v>
      </c>
      <c r="E57" s="15">
        <v>415706</v>
      </c>
      <c r="F57" s="3"/>
      <c r="H57" s="15">
        <v>411742.8</v>
      </c>
      <c r="I57" s="15">
        <v>380988.1</v>
      </c>
    </row>
    <row r="58" spans="1:9" ht="35.25" customHeight="1" thickBot="1">
      <c r="A58" s="12" t="s">
        <v>35</v>
      </c>
      <c r="B58" s="33">
        <v>266579.3</v>
      </c>
      <c r="C58" s="15">
        <v>310372</v>
      </c>
      <c r="D58" s="15">
        <v>372195.5</v>
      </c>
      <c r="E58" s="15">
        <v>372176.3</v>
      </c>
      <c r="F58" s="3"/>
      <c r="H58" s="15">
        <v>370462.7</v>
      </c>
      <c r="I58" s="15">
        <v>370443.5</v>
      </c>
    </row>
    <row r="59" spans="1:9" ht="20.25" customHeight="1" thickBot="1">
      <c r="A59" s="12" t="s">
        <v>37</v>
      </c>
      <c r="B59" s="33">
        <v>25586.3</v>
      </c>
      <c r="C59" s="15">
        <v>24179.7</v>
      </c>
      <c r="D59" s="15">
        <v>92603.1</v>
      </c>
      <c r="E59" s="15">
        <v>92289.5</v>
      </c>
      <c r="F59" s="3"/>
      <c r="H59" s="15">
        <v>105583.6</v>
      </c>
      <c r="I59" s="15">
        <v>105270.1</v>
      </c>
    </row>
    <row r="60" spans="1:9" ht="20.25" customHeight="1" thickBot="1">
      <c r="A60" s="12" t="s">
        <v>72</v>
      </c>
      <c r="B60" s="33">
        <v>3265.9</v>
      </c>
      <c r="C60" s="21">
        <v>4290</v>
      </c>
      <c r="D60" s="15">
        <v>10278</v>
      </c>
      <c r="E60" s="15">
        <v>10268</v>
      </c>
      <c r="F60" s="3"/>
      <c r="G60" s="85"/>
      <c r="H60" s="15">
        <v>3159.6</v>
      </c>
      <c r="I60" s="15">
        <v>3149.6</v>
      </c>
    </row>
    <row r="61" spans="1:9" ht="76.5" customHeight="1" hidden="1" thickBot="1">
      <c r="A61" s="12" t="s">
        <v>42</v>
      </c>
      <c r="B61" s="33"/>
      <c r="C61" s="15"/>
      <c r="D61" s="15"/>
      <c r="E61" s="15"/>
      <c r="F61" s="3"/>
      <c r="H61" s="30"/>
      <c r="I61" s="70"/>
    </row>
    <row r="62" spans="1:9" ht="21" customHeight="1" thickBot="1">
      <c r="A62" s="22" t="s">
        <v>23</v>
      </c>
      <c r="B62" s="37"/>
      <c r="C62" s="15"/>
      <c r="D62" s="107">
        <f aca="true" t="shared" si="4" ref="D62:I62">SUM(D63+D64+D65+D66+D69+D70+D71+D72+D73+D74+D75+D76+D77)</f>
        <v>1648218.4</v>
      </c>
      <c r="E62" s="21">
        <f t="shared" si="4"/>
        <v>1577600.5999999999</v>
      </c>
      <c r="F62" s="21">
        <f t="shared" si="4"/>
        <v>0</v>
      </c>
      <c r="G62" s="21">
        <f t="shared" si="4"/>
        <v>0</v>
      </c>
      <c r="H62" s="21">
        <f t="shared" si="4"/>
        <v>1473001.1999999997</v>
      </c>
      <c r="I62" s="107">
        <f t="shared" si="4"/>
        <v>1435186.7999999998</v>
      </c>
    </row>
    <row r="63" spans="1:9" ht="21" customHeight="1" thickBot="1">
      <c r="A63" s="42" t="s">
        <v>54</v>
      </c>
      <c r="B63" s="43">
        <v>45946.9</v>
      </c>
      <c r="C63" s="21">
        <v>75859</v>
      </c>
      <c r="D63" s="21">
        <v>211852.5</v>
      </c>
      <c r="E63" s="21">
        <v>210593.7</v>
      </c>
      <c r="F63" s="40"/>
      <c r="G63" s="5"/>
      <c r="H63" s="21">
        <v>143116.4</v>
      </c>
      <c r="I63" s="21">
        <v>143049.9</v>
      </c>
    </row>
    <row r="64" spans="1:9" ht="18.75" customHeight="1">
      <c r="A64" s="53" t="s">
        <v>31</v>
      </c>
      <c r="B64" s="54"/>
      <c r="C64" s="61"/>
      <c r="D64" s="61">
        <v>1832.8</v>
      </c>
      <c r="E64" s="61">
        <v>1832.8</v>
      </c>
      <c r="F64" s="57"/>
      <c r="G64" s="69"/>
      <c r="H64" s="61">
        <v>100</v>
      </c>
      <c r="I64" s="61">
        <v>100</v>
      </c>
    </row>
    <row r="65" spans="1:9" ht="39" customHeight="1">
      <c r="A65" s="53" t="s">
        <v>24</v>
      </c>
      <c r="B65" s="54"/>
      <c r="C65" s="61"/>
      <c r="D65" s="61">
        <v>7448.8</v>
      </c>
      <c r="E65" s="61">
        <v>7448.8</v>
      </c>
      <c r="F65" s="57"/>
      <c r="G65" s="69"/>
      <c r="H65" s="61">
        <v>4176.3</v>
      </c>
      <c r="I65" s="61">
        <v>4176.3</v>
      </c>
    </row>
    <row r="66" spans="1:9" ht="15.75" customHeight="1">
      <c r="A66" s="44" t="s">
        <v>25</v>
      </c>
      <c r="B66" s="45">
        <v>54585.6</v>
      </c>
      <c r="C66" s="31">
        <v>95861.3</v>
      </c>
      <c r="D66" s="31">
        <v>234757</v>
      </c>
      <c r="E66" s="31">
        <v>204416.3</v>
      </c>
      <c r="F66" s="40"/>
      <c r="G66" s="5"/>
      <c r="H66" s="31">
        <v>198701.9</v>
      </c>
      <c r="I66" s="31">
        <v>185232.5</v>
      </c>
    </row>
    <row r="67" spans="1:9" ht="16.5" customHeight="1">
      <c r="A67" s="49" t="s">
        <v>56</v>
      </c>
      <c r="B67" s="50"/>
      <c r="C67" s="51">
        <v>82859.7</v>
      </c>
      <c r="D67" s="51">
        <v>103886.8</v>
      </c>
      <c r="E67" s="102">
        <v>86886.5</v>
      </c>
      <c r="F67" s="40"/>
      <c r="G67" s="5"/>
      <c r="H67" s="52">
        <v>67924.2</v>
      </c>
      <c r="I67" s="103">
        <v>67795.1</v>
      </c>
    </row>
    <row r="68" spans="1:9" ht="16.5" customHeight="1" hidden="1">
      <c r="A68" s="53" t="s">
        <v>41</v>
      </c>
      <c r="B68" s="54"/>
      <c r="C68" s="55">
        <v>3604.6</v>
      </c>
      <c r="D68" s="55"/>
      <c r="E68" s="55"/>
      <c r="F68" s="40"/>
      <c r="G68" s="5"/>
      <c r="H68" s="55"/>
      <c r="I68" s="76"/>
    </row>
    <row r="69" spans="1:9" ht="16.5" customHeight="1">
      <c r="A69" s="63" t="s">
        <v>26</v>
      </c>
      <c r="B69" s="56">
        <v>10554.3</v>
      </c>
      <c r="C69" s="62">
        <v>59239.4</v>
      </c>
      <c r="D69" s="62">
        <v>173841.8</v>
      </c>
      <c r="E69" s="64">
        <v>147429.6</v>
      </c>
      <c r="F69" s="65"/>
      <c r="G69" s="5"/>
      <c r="H69" s="64">
        <v>56952.1</v>
      </c>
      <c r="I69" s="100">
        <v>45276.7</v>
      </c>
    </row>
    <row r="70" spans="1:9" ht="18" customHeight="1" thickBot="1">
      <c r="A70" s="53" t="s">
        <v>38</v>
      </c>
      <c r="B70" s="54"/>
      <c r="C70" s="61"/>
      <c r="D70" s="61"/>
      <c r="E70" s="61"/>
      <c r="F70" s="40"/>
      <c r="G70" s="5"/>
      <c r="H70" s="21"/>
      <c r="I70" s="21"/>
    </row>
    <row r="71" spans="1:9" ht="17.25" customHeight="1" thickBot="1">
      <c r="A71" s="42" t="s">
        <v>27</v>
      </c>
      <c r="B71" s="43">
        <v>615546</v>
      </c>
      <c r="C71" s="21">
        <v>548215.3</v>
      </c>
      <c r="D71" s="21">
        <v>813475.7</v>
      </c>
      <c r="E71" s="21">
        <v>802334.8</v>
      </c>
      <c r="F71" s="40"/>
      <c r="G71" s="5"/>
      <c r="H71" s="21">
        <v>813475.7</v>
      </c>
      <c r="I71" s="21">
        <v>802334.8</v>
      </c>
    </row>
    <row r="72" spans="1:11" ht="15.75" customHeight="1">
      <c r="A72" s="53" t="s">
        <v>69</v>
      </c>
      <c r="B72" s="55">
        <v>58183.8</v>
      </c>
      <c r="C72" s="61">
        <v>99805.9</v>
      </c>
      <c r="D72" s="61">
        <v>138270.8</v>
      </c>
      <c r="E72" s="61">
        <v>137185.2</v>
      </c>
      <c r="F72" s="57"/>
      <c r="G72" s="69"/>
      <c r="H72" s="61">
        <v>123492.9</v>
      </c>
      <c r="I72" s="77">
        <v>122410.2</v>
      </c>
      <c r="J72" s="5"/>
      <c r="K72" s="5"/>
    </row>
    <row r="73" spans="1:11" ht="22.5" customHeight="1">
      <c r="A73" s="53" t="s">
        <v>43</v>
      </c>
      <c r="B73" s="54"/>
      <c r="C73" s="61"/>
      <c r="D73" s="61"/>
      <c r="E73" s="61"/>
      <c r="F73" s="57"/>
      <c r="G73" s="69"/>
      <c r="H73" s="61"/>
      <c r="I73" s="61"/>
      <c r="J73" s="5"/>
      <c r="K73" s="5"/>
    </row>
    <row r="74" spans="1:11" ht="20.25" customHeight="1">
      <c r="A74" s="53" t="s">
        <v>28</v>
      </c>
      <c r="B74" s="54">
        <v>23954.7</v>
      </c>
      <c r="C74" s="61">
        <v>35000.5</v>
      </c>
      <c r="D74" s="61">
        <v>27581.6</v>
      </c>
      <c r="E74" s="61">
        <v>27569</v>
      </c>
      <c r="F74" s="57"/>
      <c r="G74" s="69"/>
      <c r="H74" s="61">
        <v>22897.5</v>
      </c>
      <c r="I74" s="77">
        <v>22885.2</v>
      </c>
      <c r="J74" s="5"/>
      <c r="K74" s="5"/>
    </row>
    <row r="75" spans="1:11" ht="18" thickBot="1">
      <c r="A75" s="42" t="s">
        <v>44</v>
      </c>
      <c r="B75" s="43">
        <v>11091.3</v>
      </c>
      <c r="C75" s="21">
        <v>30350.1</v>
      </c>
      <c r="D75" s="21">
        <v>39157.4</v>
      </c>
      <c r="E75" s="21">
        <v>38790.4</v>
      </c>
      <c r="F75" s="40"/>
      <c r="G75" s="5"/>
      <c r="H75" s="61">
        <v>38961.4</v>
      </c>
      <c r="I75" s="21">
        <v>38594.2</v>
      </c>
      <c r="J75" s="5"/>
      <c r="K75" s="5"/>
    </row>
    <row r="76" spans="1:11" ht="36.75" customHeight="1" thickBot="1">
      <c r="A76" s="42" t="s">
        <v>45</v>
      </c>
      <c r="B76" s="58">
        <v>833.1</v>
      </c>
      <c r="C76" s="59">
        <v>1.3</v>
      </c>
      <c r="D76" s="59"/>
      <c r="E76" s="21"/>
      <c r="F76" s="40"/>
      <c r="G76" s="5"/>
      <c r="H76" s="61"/>
      <c r="I76" s="61"/>
      <c r="J76" s="5"/>
      <c r="K76" s="5"/>
    </row>
    <row r="77" spans="1:11" ht="36" thickBot="1">
      <c r="A77" s="42" t="s">
        <v>65</v>
      </c>
      <c r="B77" s="45">
        <v>40439.5</v>
      </c>
      <c r="C77" s="31">
        <v>37570.4</v>
      </c>
      <c r="D77" s="106"/>
      <c r="E77" s="21"/>
      <c r="F77" s="40"/>
      <c r="G77" s="5"/>
      <c r="H77" s="61">
        <v>71127</v>
      </c>
      <c r="I77" s="21">
        <v>71127</v>
      </c>
      <c r="J77" s="5"/>
      <c r="K77" s="5"/>
    </row>
    <row r="78" spans="1:11" ht="18" hidden="1">
      <c r="A78" s="46" t="s">
        <v>29</v>
      </c>
      <c r="B78" s="60"/>
      <c r="C78" s="47"/>
      <c r="D78" s="105"/>
      <c r="E78" s="23"/>
      <c r="F78" s="48"/>
      <c r="G78" s="5"/>
      <c r="H78" s="41"/>
      <c r="I78" s="75"/>
      <c r="J78" s="5"/>
      <c r="K78" s="5"/>
    </row>
    <row r="79" spans="1:11" ht="17.25" customHeight="1" thickBot="1">
      <c r="A79" s="22" t="s">
        <v>30</v>
      </c>
      <c r="B79" s="15" t="e">
        <f>SUM(#REF!-#REF!)</f>
        <v>#REF!</v>
      </c>
      <c r="C79" s="15" t="e">
        <f>SUM(#REF!-#REF!)</f>
        <v>#REF!</v>
      </c>
      <c r="D79" s="104">
        <f aca="true" t="shared" si="5" ref="D79:I79">SUM(D15-D62)</f>
        <v>825.8000000002794</v>
      </c>
      <c r="E79" s="104">
        <f t="shared" si="5"/>
        <v>25204.40000000014</v>
      </c>
      <c r="F79" s="104">
        <f t="shared" si="5"/>
        <v>0</v>
      </c>
      <c r="G79" s="104">
        <f t="shared" si="5"/>
        <v>0</v>
      </c>
      <c r="H79" s="104">
        <f t="shared" si="5"/>
        <v>20655.500000000233</v>
      </c>
      <c r="I79" s="104">
        <f t="shared" si="5"/>
        <v>28828.40000000014</v>
      </c>
      <c r="J79" s="5"/>
      <c r="K79" s="5"/>
    </row>
    <row r="80" spans="1:11" ht="21.75" customHeight="1">
      <c r="A80" s="25"/>
      <c r="B80" s="25"/>
      <c r="C80" s="25"/>
      <c r="D80" s="26"/>
      <c r="E80" s="26"/>
      <c r="F80" s="3"/>
      <c r="J80" s="5"/>
      <c r="K80" s="5"/>
    </row>
    <row r="81" spans="1:11" ht="21.75" customHeight="1">
      <c r="A81" s="25"/>
      <c r="B81" s="25"/>
      <c r="C81" s="25"/>
      <c r="D81" s="26"/>
      <c r="E81" s="26"/>
      <c r="F81" s="3"/>
      <c r="J81" s="5"/>
      <c r="K81" s="5"/>
    </row>
    <row r="82" spans="1:11" ht="21.75" customHeight="1">
      <c r="A82" s="9"/>
      <c r="B82" s="9"/>
      <c r="C82" s="9"/>
      <c r="D82" s="24"/>
      <c r="E82" s="24"/>
      <c r="J82" s="5"/>
      <c r="K82" s="5"/>
    </row>
    <row r="83" spans="1:11" ht="12.75">
      <c r="A83" s="2"/>
      <c r="B83" s="2"/>
      <c r="C83" s="2"/>
      <c r="J83" s="5"/>
      <c r="K83" s="5"/>
    </row>
    <row r="84" spans="1:11" ht="12.75">
      <c r="A84" s="4"/>
      <c r="B84" s="4"/>
      <c r="C84" s="4"/>
      <c r="E84" s="1"/>
      <c r="J84" s="5"/>
      <c r="K84" s="5"/>
    </row>
    <row r="85" spans="5:11" ht="12">
      <c r="E85" s="1"/>
      <c r="J85" s="5"/>
      <c r="K85" s="5"/>
    </row>
    <row r="86" spans="1:11" ht="12.75">
      <c r="A86" s="2"/>
      <c r="B86" s="2"/>
      <c r="C86" s="2"/>
      <c r="E86" s="1"/>
      <c r="J86" s="5"/>
      <c r="K86" s="5"/>
    </row>
    <row r="87" spans="1:11" ht="12.75">
      <c r="A87" s="2"/>
      <c r="B87" s="2"/>
      <c r="C87" s="2"/>
      <c r="E87" s="1"/>
      <c r="J87" s="5"/>
      <c r="K87" s="5"/>
    </row>
    <row r="88" spans="1:11" ht="12.75">
      <c r="A88" s="2"/>
      <c r="B88" s="2"/>
      <c r="C88" s="2"/>
      <c r="E88" s="1"/>
      <c r="J88" s="5"/>
      <c r="K88" s="5"/>
    </row>
    <row r="89" spans="1:11" ht="12.75">
      <c r="A89" s="2"/>
      <c r="B89" s="2"/>
      <c r="C89" s="2"/>
      <c r="E89" s="1"/>
      <c r="J89" s="5"/>
      <c r="K89" s="5"/>
    </row>
    <row r="90" spans="1:11" ht="12.75">
      <c r="A90" s="2"/>
      <c r="B90" s="2"/>
      <c r="C90" s="2"/>
      <c r="E90" s="1"/>
      <c r="J90" s="5"/>
      <c r="K90" s="5"/>
    </row>
    <row r="91" spans="1:11" ht="12.75">
      <c r="A91" s="2"/>
      <c r="B91" s="2"/>
      <c r="C91" s="2"/>
      <c r="E91" s="1"/>
      <c r="J91" s="5"/>
      <c r="K91" s="5"/>
    </row>
    <row r="92" spans="5:11" ht="12">
      <c r="E92" s="1"/>
      <c r="J92" s="5"/>
      <c r="K92" s="5"/>
    </row>
    <row r="93" spans="5:11" ht="12">
      <c r="E93" s="1"/>
      <c r="J93" s="5"/>
      <c r="K93" s="5"/>
    </row>
    <row r="94" spans="5:11" ht="12">
      <c r="E94" s="1"/>
      <c r="J94" s="5"/>
      <c r="K94" s="5"/>
    </row>
    <row r="95" spans="5:11" ht="12">
      <c r="E95" s="1"/>
      <c r="J95" s="5"/>
      <c r="K95" s="5"/>
    </row>
    <row r="96" spans="5:11" ht="12">
      <c r="E96" s="1"/>
      <c r="J96" s="5"/>
      <c r="K96" s="5"/>
    </row>
    <row r="97" spans="5:11" ht="12">
      <c r="E97" s="1"/>
      <c r="J97" s="5"/>
      <c r="K97" s="5"/>
    </row>
    <row r="98" spans="5:11" ht="12">
      <c r="E98" s="1"/>
      <c r="J98" s="5"/>
      <c r="K98" s="5"/>
    </row>
    <row r="99" spans="5:11" ht="12">
      <c r="E99" s="1"/>
      <c r="J99" s="5"/>
      <c r="K99" s="5"/>
    </row>
    <row r="100" spans="5:11" ht="12">
      <c r="E100" s="1"/>
      <c r="J100" s="5"/>
      <c r="K100" s="5"/>
    </row>
    <row r="101" spans="5:11" ht="12">
      <c r="E101" s="1"/>
      <c r="J101" s="5"/>
      <c r="K101" s="5"/>
    </row>
    <row r="102" spans="5:11" ht="12">
      <c r="E102" s="1"/>
      <c r="J102" s="5"/>
      <c r="K102" s="5"/>
    </row>
    <row r="103" spans="5:11" ht="12">
      <c r="E103" s="1"/>
      <c r="J103" s="5"/>
      <c r="K103" s="5"/>
    </row>
    <row r="104" spans="5:11" ht="12">
      <c r="E104" s="1"/>
      <c r="J104" s="5"/>
      <c r="K104" s="5"/>
    </row>
    <row r="105" spans="5:11" ht="12">
      <c r="E105" s="1"/>
      <c r="J105" s="5"/>
      <c r="K105" s="5"/>
    </row>
    <row r="106" ht="12">
      <c r="E106" s="1"/>
    </row>
    <row r="107" ht="12">
      <c r="E107" s="1"/>
    </row>
    <row r="108" ht="12">
      <c r="E108" s="1"/>
    </row>
    <row r="109" ht="12">
      <c r="E109" s="1"/>
    </row>
    <row r="110" ht="12">
      <c r="E110" s="1"/>
    </row>
    <row r="111" ht="12">
      <c r="E111" s="1"/>
    </row>
    <row r="112" ht="12">
      <c r="E112" s="1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  <row r="122" ht="12">
      <c r="E122" s="1"/>
    </row>
    <row r="123" ht="12">
      <c r="E123" s="1"/>
    </row>
    <row r="124" ht="12">
      <c r="E124" s="1"/>
    </row>
    <row r="125" ht="12">
      <c r="E125" s="1"/>
    </row>
    <row r="126" ht="12">
      <c r="E126" s="1"/>
    </row>
    <row r="127" ht="12">
      <c r="E127" s="1"/>
    </row>
    <row r="128" ht="12">
      <c r="E128" s="1"/>
    </row>
    <row r="129" ht="12">
      <c r="E129" s="1"/>
    </row>
    <row r="130" ht="12">
      <c r="E130" s="1"/>
    </row>
    <row r="131" ht="12">
      <c r="E131" s="1"/>
    </row>
    <row r="132" ht="12">
      <c r="E132" s="1"/>
    </row>
    <row r="133" ht="12">
      <c r="E133" s="1"/>
    </row>
    <row r="134" ht="12">
      <c r="E134" s="1"/>
    </row>
    <row r="135" ht="12">
      <c r="E135" s="1"/>
    </row>
    <row r="136" ht="12">
      <c r="E136" s="1"/>
    </row>
    <row r="137" ht="12">
      <c r="E137" s="1"/>
    </row>
    <row r="138" ht="12">
      <c r="E138" s="1"/>
    </row>
    <row r="139" ht="12">
      <c r="E139" s="1"/>
    </row>
    <row r="140" ht="12">
      <c r="E140" s="1"/>
    </row>
    <row r="141" ht="12">
      <c r="E141" s="1"/>
    </row>
    <row r="142" ht="12">
      <c r="E142" s="1"/>
    </row>
    <row r="143" ht="12">
      <c r="E143" s="1"/>
    </row>
    <row r="144" ht="12">
      <c r="E144" s="1"/>
    </row>
    <row r="145" ht="12">
      <c r="E145" s="1"/>
    </row>
    <row r="146" ht="12">
      <c r="E146" s="1"/>
    </row>
    <row r="147" ht="12">
      <c r="E147" s="1"/>
    </row>
    <row r="148" ht="12">
      <c r="E148" s="1"/>
    </row>
    <row r="149" ht="12">
      <c r="E149" s="1"/>
    </row>
    <row r="150" ht="12">
      <c r="E150" s="1"/>
    </row>
    <row r="151" ht="12">
      <c r="E151" s="1"/>
    </row>
    <row r="152" ht="12">
      <c r="E152" s="1"/>
    </row>
    <row r="153" ht="12">
      <c r="E153" s="1"/>
    </row>
    <row r="154" ht="12">
      <c r="E154" s="1"/>
    </row>
    <row r="155" ht="12">
      <c r="E155" s="1"/>
    </row>
    <row r="156" ht="12">
      <c r="E156" s="1"/>
    </row>
    <row r="157" ht="12">
      <c r="E157" s="1"/>
    </row>
    <row r="158" ht="12">
      <c r="E158" s="1"/>
    </row>
    <row r="159" ht="12">
      <c r="E159" s="1"/>
    </row>
  </sheetData>
  <sheetProtection/>
  <mergeCells count="10">
    <mergeCell ref="A8:I8"/>
    <mergeCell ref="I46:I47"/>
    <mergeCell ref="C46:C47"/>
    <mergeCell ref="F46:F47"/>
    <mergeCell ref="D46:D47"/>
    <mergeCell ref="E46:E47"/>
    <mergeCell ref="A11:A13"/>
    <mergeCell ref="D11:E11"/>
    <mergeCell ref="H11:I11"/>
    <mergeCell ref="H46:H47"/>
  </mergeCells>
  <printOptions/>
  <pageMargins left="0" right="0" top="0" bottom="0" header="0.5118110236220472" footer="0.5118110236220472"/>
  <pageSetup fitToHeight="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Кутепова</cp:lastModifiedBy>
  <cp:lastPrinted>2022-04-18T07:10:01Z</cp:lastPrinted>
  <dcterms:created xsi:type="dcterms:W3CDTF">2008-01-11T10:20:26Z</dcterms:created>
  <dcterms:modified xsi:type="dcterms:W3CDTF">2023-01-30T11:35:04Z</dcterms:modified>
  <cp:category/>
  <cp:version/>
  <cp:contentType/>
  <cp:contentStatus/>
</cp:coreProperties>
</file>