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9630" tabRatio="738" activeTab="2"/>
  </bookViews>
  <sheets>
    <sheet name="Реестр МЦП " sheetId="1" r:id="rId1"/>
    <sheet name="Архив реестра МЦП" sheetId="2" r:id="rId2"/>
    <sheet name="Отчет МЦП 2016" sheetId="3" r:id="rId3"/>
  </sheets>
  <definedNames>
    <definedName name="_xlnm.Print_Area" localSheetId="1">'Архив реестра МЦП'!$A$1:$G$11</definedName>
    <definedName name="_xlnm.Print_Area" localSheetId="0">'Реестр МЦП '!$A$1:$L$27</definedName>
  </definedNames>
  <calcPr fullCalcOnLoad="1" refMode="R1C1"/>
</workbook>
</file>

<file path=xl/sharedStrings.xml><?xml version="1.0" encoding="utf-8"?>
<sst xmlns="http://schemas.openxmlformats.org/spreadsheetml/2006/main" count="683" uniqueCount="470">
  <si>
    <t>№ п/п</t>
  </si>
  <si>
    <t>РЕЕСТР</t>
  </si>
  <si>
    <t>Срок реализации программы</t>
  </si>
  <si>
    <t>Наименование программы</t>
  </si>
  <si>
    <t>Примечание</t>
  </si>
  <si>
    <t>1.1.</t>
  </si>
  <si>
    <t>2.1.</t>
  </si>
  <si>
    <t>1.</t>
  </si>
  <si>
    <t>2.</t>
  </si>
  <si>
    <t>Объем финансирования мероприятий программы из местного бюджета  (тыс.руб.)</t>
  </si>
  <si>
    <t>1.3.</t>
  </si>
  <si>
    <t>Муниципальнвя программа "Развитие образования, физической культуры и спорта Богучарского муниципального района"</t>
  </si>
  <si>
    <t>Муниципальная программа "Муниципальное управление и гражданское общество"</t>
  </si>
  <si>
    <t>Муниципальная программа "Развитие культуры и туризма Богучарского муниципального района"</t>
  </si>
  <si>
    <t>Муниципальная программа "Экономическое развитие Богучарского муниципального района"</t>
  </si>
  <si>
    <t>01.01.2014 — 31.12.2020</t>
  </si>
  <si>
    <t>Заказчик                           (заказчик - координатор) программы</t>
  </si>
  <si>
    <t>Администрация Богучарского муниципального района , финансовый отдел администрации Богучарского муниципального района</t>
  </si>
  <si>
    <t>Администрация Богучарского муниципального района, МКУ  «Управление культуры и архивного дела» Богучарского муниципального района Воронежской области</t>
  </si>
  <si>
    <t>Администрация Богучарского муниципального района, МКУ «Управление по образованию и молодежной политике Богучарского муниципального района Воронежской области»</t>
  </si>
  <si>
    <t>Администрация Богучарского муниципального района, экономический отдел администрации Богучарского муниципального района .</t>
  </si>
  <si>
    <t xml:space="preserve">МУНИЦИПАЛЬНЫХ  ПРОГРАММ БОГУЧАРСКОГО МУНИЦИПАЛЬНОГО РАЙОНА </t>
  </si>
  <si>
    <t>Реквизиты муниципального правового акта, которым утверждена программа или внесены изменения в программу</t>
  </si>
  <si>
    <t>Исполнитель программы</t>
  </si>
  <si>
    <t>Объем финансирования  программы из местного бюджета  (тыс.руб.)</t>
  </si>
  <si>
    <t>Администрация Богучарского муниципального района, муниципальное казенное учреждение «Управление сельского хозяйства Богучарского муниципального района Воронежской области»</t>
  </si>
  <si>
    <t>Муниципальная программа «Развитие сельского хозяйства, производства пищевых продуктов и инфраструктуры агропродовольственного рынка Богучарского муниципального района на 2014 – 2020 годы»</t>
  </si>
  <si>
    <t>АРХИВ РЕЕСТРА</t>
  </si>
  <si>
    <t>нет</t>
  </si>
  <si>
    <t>Планируемые значения целевых показателей</t>
  </si>
  <si>
    <t>Уровень достижения (%)</t>
  </si>
  <si>
    <t xml:space="preserve">2014-2020 годы </t>
  </si>
  <si>
    <t>2014-2020</t>
  </si>
  <si>
    <t>в том числе по основным мероприятиям:</t>
  </si>
  <si>
    <t xml:space="preserve">1.1.1. </t>
  </si>
  <si>
    <t xml:space="preserve">1.1.2. </t>
  </si>
  <si>
    <t>1.1.4.</t>
  </si>
  <si>
    <t>1.1.5.</t>
  </si>
  <si>
    <t>2.2.1.</t>
  </si>
  <si>
    <t>2.2.2.</t>
  </si>
  <si>
    <t>3.1.</t>
  </si>
  <si>
    <t>4.1.</t>
  </si>
  <si>
    <t>4.4.1.</t>
  </si>
  <si>
    <t>4.4.2.</t>
  </si>
  <si>
    <t>5.1.</t>
  </si>
  <si>
    <t>2.1.1.</t>
  </si>
  <si>
    <t>2.1.2.</t>
  </si>
  <si>
    <t>2.2.</t>
  </si>
  <si>
    <t>3.1.1.</t>
  </si>
  <si>
    <t>3.1.2.</t>
  </si>
  <si>
    <t>3.2.</t>
  </si>
  <si>
    <t>3.2.1.</t>
  </si>
  <si>
    <t>4.2.</t>
  </si>
  <si>
    <t>4.2.1.</t>
  </si>
  <si>
    <t>4.2.2.</t>
  </si>
  <si>
    <t>4.3.</t>
  </si>
  <si>
    <t>4.3.1.</t>
  </si>
  <si>
    <t>4.3.2.</t>
  </si>
  <si>
    <t>4.4.</t>
  </si>
  <si>
    <t>4.5.</t>
  </si>
  <si>
    <t>5.1.2.</t>
  </si>
  <si>
    <t>5.1.3.</t>
  </si>
  <si>
    <t>5.2.</t>
  </si>
  <si>
    <t>5.2.1.</t>
  </si>
  <si>
    <t>1.2.</t>
  </si>
  <si>
    <t>1.4.</t>
  </si>
  <si>
    <t>1.5.</t>
  </si>
  <si>
    <t>1.6.</t>
  </si>
  <si>
    <t>1.7.</t>
  </si>
  <si>
    <t>3.</t>
  </si>
  <si>
    <t>4.</t>
  </si>
  <si>
    <t>5.</t>
  </si>
  <si>
    <t xml:space="preserve">в том числе по подпрограммам: </t>
  </si>
  <si>
    <t>Подпрограмма  1 "Управление финансами Богучарского муниципального района"</t>
  </si>
  <si>
    <t>Всего по программам</t>
  </si>
  <si>
    <t>Подпрограмма 3 "Повышение качества предоставляемых государственных и муниципальных услуг в Богучарском муниципальном районе Воронежской области на 2014-2020 годы"</t>
  </si>
  <si>
    <t>Подпрограмма 2 "Обеспечение деятельности администрации Богучарского муниципального района на 2014-2020 годы"</t>
  </si>
  <si>
    <t>Подпрограмма 4 "Развитие гражданского общества в Богучарском муниципальном районе на 2014-2020 годы"</t>
  </si>
  <si>
    <t>Подпрограмма 5 "Снижение рисков и смягчение последствий чрезвычайных ситуаций природного и техногенного характера на территории Богучарского муниципального района в 2014-2020 годах"</t>
  </si>
  <si>
    <t>1.5.1.</t>
  </si>
  <si>
    <t>1.5.2.</t>
  </si>
  <si>
    <t>1.5.3.</t>
  </si>
  <si>
    <t>1.5.4.</t>
  </si>
  <si>
    <t>1.5.5.</t>
  </si>
  <si>
    <t>Подпрограмма 6 "Профилактика терроризма и экстремизма на территории Богучарского муниципального района на 2014-2020 годы"</t>
  </si>
  <si>
    <t>1.6.1.</t>
  </si>
  <si>
    <t>1.6.2.</t>
  </si>
  <si>
    <t>Подпрограмма 1 «Развитие  культурно-досуговых учреждений, библиотечного дела и сохранение исторического наследия Богучарского муниципального района Воронежской области»</t>
  </si>
  <si>
    <t>2.1.3.</t>
  </si>
  <si>
    <t>2.1.4.</t>
  </si>
  <si>
    <t>2.1.5.</t>
  </si>
  <si>
    <t>2.1.6.</t>
  </si>
  <si>
    <t>2.1.7.</t>
  </si>
  <si>
    <t>2.1.8.</t>
  </si>
  <si>
    <t>Подпрограмма 2 «Сохранение и развитие дополнительного образования в  сфере культуры Богучарского муниципального района»</t>
  </si>
  <si>
    <t>Подпрограмма 1 "Развитие дошкольного, общего дополнительного образования и воспитания детей и молодежи"</t>
  </si>
  <si>
    <t>3.1.3.</t>
  </si>
  <si>
    <t>Подпрограмма 2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</t>
  </si>
  <si>
    <t>3.2.2.</t>
  </si>
  <si>
    <t>3.2.3.</t>
  </si>
  <si>
    <t>3.2.4.</t>
  </si>
  <si>
    <t>3.2.5.</t>
  </si>
  <si>
    <t>3.2.6.</t>
  </si>
  <si>
    <t>3.2.7.</t>
  </si>
  <si>
    <t>3.2.8.</t>
  </si>
  <si>
    <t>Муниципальная программа  "Развитие образования,физической культуры и спорта Богучарского муниципального района"</t>
  </si>
  <si>
    <t xml:space="preserve">Муниципальная программа   "Муниципальное управление и гражданское общество" </t>
  </si>
  <si>
    <t>Подпрограмма 1 "Развитие и поддержка малого и среднего предпринимательства"</t>
  </si>
  <si>
    <t>4.1.1.</t>
  </si>
  <si>
    <t>4.1.2.</t>
  </si>
  <si>
    <t>4.1.2.1.</t>
  </si>
  <si>
    <t>Мероприятие 1 "Развитие микрофинансирования"</t>
  </si>
  <si>
    <t>в том числе по мероприятиям:</t>
  </si>
  <si>
    <t>4.1.2.2.</t>
  </si>
  <si>
    <t>Мероприятие 2 "Предоставление грантов начинающим субъектам малого предпринимательства"</t>
  </si>
  <si>
    <t>4.1.2.3.</t>
  </si>
  <si>
    <t xml:space="preserve">Мероприятие 3 "Предоставлении субсидий  субъектам малого и среднего предпринимательства на компенсацию части затрат, связанных с уплатой первого взноса (аванса) по договорам лизинга оборудования" </t>
  </si>
  <si>
    <t>4.1.2.4.</t>
  </si>
  <si>
    <t>Мероприятие 4 "Торжественное мероприятие, посвященное дню предпринимателя"</t>
  </si>
  <si>
    <t>Подпрограмма 2 "Управление муниципальным имуществом и земельными ресурсам"</t>
  </si>
  <si>
    <t>4.2.3.</t>
  </si>
  <si>
    <t>Подпрограмма 3 "Обеспечение доступным и комфортным жильем 
и коммунальными услугами населения"</t>
  </si>
  <si>
    <t>4.3.3.</t>
  </si>
  <si>
    <t>Подпрограмма 4 "Энергосбережение"</t>
  </si>
  <si>
    <t>Подпрограмма 5 "Охрана окружающей среды"</t>
  </si>
  <si>
    <t>4.5.1.</t>
  </si>
  <si>
    <t>4.5.2.</t>
  </si>
  <si>
    <t>4.5.3.</t>
  </si>
  <si>
    <t>4.5.4.</t>
  </si>
  <si>
    <t>Подпрограмма 1 "Развитие сельского хозяйства"</t>
  </si>
  <si>
    <t>5.1.1.</t>
  </si>
  <si>
    <t>5.1.4.</t>
  </si>
  <si>
    <t>5.1.5.</t>
  </si>
  <si>
    <t>Подпрограмма 2 "Устойчивое развитие сельских территорий Богучарского муниципального района на 2014 - 2017 годы и на период до 2020 года"</t>
  </si>
  <si>
    <t>Наименованых программных мероприятий</t>
  </si>
  <si>
    <t>Объемы финансирования, тыс.рулей</t>
  </si>
  <si>
    <t>Наименование целевых показателей (индикаторов), определяющих результативность реализации мероприятий</t>
  </si>
  <si>
    <t>Фактически достигнутые значения целевых показателей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</si>
  <si>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</si>
  <si>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</si>
  <si>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</si>
  <si>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</si>
  <si>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</si>
  <si>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</si>
  <si>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</si>
  <si>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</si>
  <si>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Муниципальная программа  "Развитие  культуры и туризма Богучарского муниципального района"</t>
  </si>
  <si>
    <t>Создание новых рабочих мест</t>
  </si>
  <si>
    <t xml:space="preserve">Объем оборота продукции (услуг), производимой малыми предприятиями, в т.ч. микропредприятиями и индивидуальными предпринимателями </t>
  </si>
  <si>
    <t>Индекс физического объема валового муниципального продукта % к пред. году</t>
  </si>
  <si>
    <t>Уровень освоения финансовых средств (%)</t>
  </si>
  <si>
    <t>Общая площадь жилых помещений во введеных в отчетном году жилых домах</t>
  </si>
  <si>
    <t>3.1.1.1</t>
  </si>
  <si>
    <t>Мероприятие 1 "Строительство и реконструкция зданий дошкольных образовательных организаций"</t>
  </si>
  <si>
    <t>Мероприятие 2     "Капитальный  и текущий ремонт зданий дошкольных образовательных организаций"</t>
  </si>
  <si>
    <t>Мероприятие 3             "Развитие вариативных форм дошкольного образования"</t>
  </si>
  <si>
    <t>Мероприятие 4    "Материально-техническое оснащение муниципальных дошкольных образовательных организаций"</t>
  </si>
  <si>
    <t>Мероприятие 5       "Повышение  квалификации педагогических и руководящих работников дошкольных образовательных учреждений по персонофицированной модели повышения квалификации"</t>
  </si>
  <si>
    <t>Мероприятие 6            "Создание условий для реализации государственного образовательного стандарта дошкольного образования в дошкольных образовательных организациях Воронежской области на 2014-2020 годы""</t>
  </si>
  <si>
    <t>Мероприятие 7  "Предоставление субвенции бюджету Богучарского муниципального района на компенсацию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образования"</t>
  </si>
  <si>
    <t>Мероприятие 9                  "Иные расходы,направленные на реализацию основного мероприятия1.1"Развитие дошкольного образования"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</si>
  <si>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</si>
  <si>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</si>
  <si>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</si>
  <si>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</si>
  <si>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</si>
  <si>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</si>
  <si>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</si>
  <si>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</si>
  <si>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Обеспеченность детей дошкольного возраста местами в дошкольных образовательных организациях(количество мест на 1000 детей),мест.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</si>
  <si>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</si>
  <si>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</si>
  <si>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</si>
  <si>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</si>
  <si>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</si>
  <si>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</si>
  <si>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</si>
  <si>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</si>
  <si>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</si>
  <si>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</si>
  <si>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</si>
  <si>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</si>
  <si>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</si>
  <si>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</si>
  <si>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</si>
  <si>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</si>
  <si>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</si>
  <si>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Мероприятие 1"Развитие системы поддержки талантливых детей и творческих педагогов"</t>
  </si>
  <si>
    <t>Мероприятие3"Создание условий для обучения детей-инвалидов в форме дистанционного образования"</t>
  </si>
  <si>
    <t>Мероприятие 4"Строительство и реконструкция зданий общеобразовательных организаций"</t>
  </si>
  <si>
    <t>Мероприятие 5 "Капитальный и текущий ремонт зданий общеобразовательных организаций"</t>
  </si>
  <si>
    <t>Мероприятие 6"Обеспечение комплексной безопасности муниципальных образовательных организаций"</t>
  </si>
  <si>
    <t>Мероприятие7"Организация сбалансированного горячего питания школьников"</t>
  </si>
  <si>
    <t>Мероприятие8"Выделение субсидии из областного бюджета бюджету Богучарского муниципального района на обеспечение учащихся общеобразовательных организаций молочной продукцией на условиях софинансирования"</t>
  </si>
  <si>
    <t>Мероприятие9"Организация спортивных занятий школьников"</t>
  </si>
  <si>
    <t>Мероприятие 12"Выделение субвенции из областного бюджета бюджету Богучарского муниципального района на выплаты  ежемесячного денежного вознаграждения за выполнение функций классного руководителя"</t>
  </si>
  <si>
    <t>Мероприятие13"Дистанционное образование детей-инвалидов</t>
  </si>
  <si>
    <t>Мероприятие14"Развитие воспитательной компоненты в общеобразовательной школе"</t>
  </si>
  <si>
    <t>Мероприятие 15"Создание условий для реализации государственного стандарта общего образования в общеобразовательных учреждениях Богучарского муниципального района"</t>
  </si>
  <si>
    <t>Мероприятие 16"Организация проведения государственной итоговой аттестации обучающихся,освоивших образовательные программы основного общего образования или среднего общего образования, в том числе в форме ЕГЭ"</t>
  </si>
  <si>
    <t>Мероприятие 17 "Иные расходы, направленные на реализацию основного мероприятия 1.2 "Развитие общего образования"</t>
  </si>
  <si>
    <t>3.1.3.1</t>
  </si>
  <si>
    <t>3.1.3.2</t>
  </si>
  <si>
    <t>3.1.3.3</t>
  </si>
  <si>
    <t>3.1.3.4</t>
  </si>
  <si>
    <t>3.1.3.5</t>
  </si>
  <si>
    <t>Мероприятие 1"Развитие инфраструктуры и обновление содержания дополнительного образования детей"</t>
  </si>
  <si>
    <t>Мероприятие2"Выявление и поддержка одаренных детей и талантливой молодежи"</t>
  </si>
  <si>
    <t>Мероприятие3"Развитие кадрового потенциала системы дополнительного образования и развития одаренных детей и молодежи"</t>
  </si>
  <si>
    <t>Мероприятие 4 "Развитие информационно-методического обеспечения смстемы дополнительного образования и развития одаренных детей и молодежи"</t>
  </si>
  <si>
    <t>Мероприятие 5 "Иные расходы, направленные на реализацию основного мероприятия 1,3"Развитие дополнительного образования и воспитания детей и молодежи"</t>
  </si>
  <si>
    <t>Доля детей-сирот и детей, оставшихся без попечения родителей,переданных на воспитание в семьи граждан,от общего количества детей -сирот,оставшихся без попечения                                                                                родителей,%</t>
  </si>
  <si>
    <t>Число детей и молодежи ставших лауреатами и призерами международных,всероссийских, региональных и муниципальных мероприятий(конкурсов),чел</t>
  </si>
  <si>
    <t>Численность лиц,систематически занимающихся физической культурой и спортом,чел</t>
  </si>
  <si>
    <r>
      <t>Увеличение д</t>
    </r>
    <r>
      <rPr>
        <sz val="8"/>
        <color indexed="8"/>
        <rFont val="Times New Roman"/>
        <family val="1"/>
      </rPr>
      <t xml:space="preserve">оли среднесписочной численности работников (без внешних совместителей) малых и средних предприятий в среднесписочной  численности работников (без внешних совместителей) всех предприятий и организаций </t>
    </r>
  </si>
  <si>
    <t>Количество граждан, получивших финансовую поддержку на улучшение жилищных условий в рамках программы (человек)</t>
  </si>
  <si>
    <t xml:space="preserve">Количество граждан получивших финансовую поддержку на улучшение жилищных условий в рамках программы, чел. </t>
  </si>
  <si>
    <t>Объем инвестиций в основной капитал (за исключением бюджетных средств), млн.руб.</t>
  </si>
  <si>
    <t>Обьем   неналоговых доходов в консолидированный бюджет муниципального района, млн.рублей</t>
  </si>
  <si>
    <t>Увеличение численности участников культурно-досуговых мероприятий</t>
  </si>
  <si>
    <t>Повышение уровня удовлетворенности граждан качеством предоставляемых услуг</t>
  </si>
  <si>
    <t>Увеличение доли публичных библиотек, подключенных к сети Интернет</t>
  </si>
  <si>
    <t>Увеличение количества библиографических записей в электронном каталоге библиотек</t>
  </si>
  <si>
    <t>Увеличение доли представленных (во всех форматах) зрителю музейных предметов основного фонда</t>
  </si>
  <si>
    <t>Увеличение доли музеев, имеющих сайт в сети Интернет</t>
  </si>
  <si>
    <t>Увеличение доли детей, привлекаемых к участию в творческих мероприятиях в общем числе детей</t>
  </si>
  <si>
    <t>Процент охвата детей образовательными услугами детской школы исскуств</t>
  </si>
  <si>
    <t>Отношение дефицита районного бюджета (за вычетом поступлений от продажи акций и иных форм участия в капитале, находящихся в собственности Богучарского муниципального района, и  снижения остатков средств на счетах по учету средств районного бюджета) к годовому объему доходов районного бюджета без учета объема безвозмездных поступлений</t>
  </si>
  <si>
    <t>Не более 10 %</t>
  </si>
  <si>
    <t>Муниципальный долг Богучарского района, в % к годовому объему доходов районного бюджета без учета объема безвозмездных поступлений</t>
  </si>
  <si>
    <t>Не более 100 %</t>
  </si>
  <si>
    <t>Доля расходов на обслуживание муниципального долга в общем объеме расходов  районного бюджета  (за исключением расходов, которые осуществляются за счет субвенций из областного бюджета)</t>
  </si>
  <si>
    <t>≤ 15</t>
  </si>
  <si>
    <t>Своевременное внесение изменений в решение о бюджетном процессе в Богучарском районе в соответствии с требованиями действующего федерального и областного бюджетного законодательства</t>
  </si>
  <si>
    <t>В срок, установленный администрацией Богучарского муниципального района</t>
  </si>
  <si>
    <t>Степень сокращения дифференциации бюджетной обеспеченности между бюджетами поселений Богучарского района вследствиие выравнивания их бюджетной обеспеченности</t>
  </si>
  <si>
    <t>не менее 2,0 %</t>
  </si>
  <si>
    <t xml:space="preserve"> Количество заключенных соглашений с территориальными органами федеральных органов  государственной власти по Воронежской области, исполнительными органами государственной власти, органами местного самоуправления Богучарского муниципального  района Воронежской области, организациями, участвующими в предоставлении соответствующих государственных и муниципальных услуг.</t>
  </si>
  <si>
    <t>Время реагирования на ЧС</t>
  </si>
  <si>
    <t>Достоверность прогнозирования ЧС</t>
  </si>
  <si>
    <t xml:space="preserve">Совершенние (попытка совершения) террористических актов на территории Богучарского муниципального района </t>
  </si>
  <si>
    <t xml:space="preserve">Совершенние  актов  экстремистской направленности против соблюдения человека на территории Богучарского муниципального района </t>
  </si>
  <si>
    <t xml:space="preserve"> Число информационных материалов, размещенных в СМИ.</t>
  </si>
  <si>
    <t>Число публикаций в электронных СМИ.</t>
  </si>
  <si>
    <t xml:space="preserve"> Число  включенных в  резерв муниципальных служащих.</t>
  </si>
  <si>
    <t xml:space="preserve">  Число муниципальных служащих, прошедших обучение.</t>
  </si>
  <si>
    <t xml:space="preserve"> Количество правовых актов.</t>
  </si>
  <si>
    <t xml:space="preserve"> Количество протоколов об административных правонарушениях.</t>
  </si>
  <si>
    <t>Увеличение количества информационных материалов,программ в средствах массовой информации, освещающих деятельность социально ориентированных некоммерческих организаций в % к предыдущему году.</t>
  </si>
  <si>
    <t>Обеспечение обучения (семинары, конференции, круглые столы)    представителей социально  ориентированных организаций формам и методам работы по оказанию социальных услуг и реализации социальных проектов в % к предыдущему году</t>
  </si>
  <si>
    <r>
      <rPr>
        <b/>
        <sz val="8"/>
        <rFont val="Times New Roman"/>
        <family val="1"/>
      </rPr>
      <t>Основное мероприятие 1</t>
    </r>
    <r>
      <rPr>
        <sz val="8"/>
        <rFont val="Times New Roman"/>
        <family val="1"/>
      </rPr>
      <t xml:space="preserve"> "Управление муниципальным долгом  Богучарского района"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</si>
  <si>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"Выравнивание бюджетной обеспеченности бюджетов поселений"</t>
    </r>
  </si>
  <si>
    <r>
      <rPr>
        <b/>
        <sz val="8"/>
        <rFont val="Times New Roman"/>
        <family val="1"/>
      </rPr>
      <t xml:space="preserve">Основное мероприятие 3 </t>
    </r>
    <r>
      <rPr>
        <sz val="8"/>
        <rFont val="Times New Roman"/>
        <family val="1"/>
      </rPr>
      <t>"Поддержка мер по обеспечению сбалансированности бюджетов поселений"</t>
    </r>
  </si>
  <si>
    <r>
      <rPr>
        <b/>
        <sz val="8"/>
        <rFont val="Times New Roman"/>
        <family val="1"/>
      </rPr>
      <t xml:space="preserve">Основное мероприятие 4 </t>
    </r>
    <r>
      <rPr>
        <sz val="8"/>
        <rFont val="Times New Roman"/>
        <family val="1"/>
      </rPr>
      <t>"Финансовое обеспечение деятельности финансового отдела администрации Богучарского муниципального района"</t>
    </r>
  </si>
  <si>
    <r>
      <rPr>
        <b/>
        <sz val="8"/>
        <rFont val="Times New Roman"/>
        <family val="1"/>
      </rPr>
      <t xml:space="preserve">Основное мероприятие 5 </t>
    </r>
    <r>
      <rPr>
        <sz val="8"/>
        <rFont val="Times New Roman"/>
        <family val="1"/>
      </rPr>
      <t>"Финансовое обеспечение выполнения других расходных обязательств финансового отдела администрации Богучарского муниципального района"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</si>
  <si>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"Создание резервов финансовых ресурсов и материальных средств для ликвидации чрезвычайных ситуаций природного и техногенного характера"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</si>
  <si>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Воронежской области, утвержденными решением методического совета от 12.08ю2011 № 3/3-1-7"</t>
    </r>
  </si>
  <si>
    <r>
      <rPr>
        <b/>
        <sz val="8"/>
        <rFont val="Times New Roman"/>
        <family val="1"/>
      </rPr>
      <t xml:space="preserve">Основное мероприятие 3 </t>
    </r>
    <r>
      <rPr>
        <sz val="8"/>
        <rFont val="Times New Roman"/>
        <family val="1"/>
      </rPr>
      <t>"Обеспечение участия добровольной пожарной команды с.Радченское в ежегодном смотре-конкурсе среди добровольцев"</t>
    </r>
  </si>
  <si>
    <r>
      <rPr>
        <b/>
        <sz val="8"/>
        <rFont val="Times New Roman"/>
        <family val="1"/>
      </rPr>
      <t xml:space="preserve">Основное мероприятие 4 </t>
    </r>
    <r>
      <rPr>
        <sz val="8"/>
        <rFont val="Times New Roman"/>
        <family val="1"/>
      </rPr>
      <t>"Организация регулярного патрулирования муниципальных пляжей и мест массового отдыха населения на воде и в лесных массивах с целью обеспечения охраны общественного порядка и предупреждения чрезвычайных ситуаций"</t>
    </r>
  </si>
  <si>
    <r>
      <rPr>
        <b/>
        <sz val="8"/>
        <rFont val="Times New Roman"/>
        <family val="1"/>
      </rPr>
      <t xml:space="preserve">Основное мероприятие 5 </t>
    </r>
    <r>
      <rPr>
        <sz val="8"/>
        <rFont val="Times New Roman"/>
        <family val="1"/>
      </rPr>
      <t>Прочие расходы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</si>
  <si>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"Патрулирование в местах массового скопления людей и отдыха населения"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</si>
  <si>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"Прочие расходы"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</si>
  <si>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"Содействие сохранению  учреждений культуры (капитальный ремонт)"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</si>
  <si>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 xml:space="preserve">"Модернизация  материально-технической учреждений культуры" </t>
    </r>
  </si>
  <si>
    <r>
      <rPr>
        <b/>
        <sz val="8"/>
        <rFont val="Times New Roman"/>
        <family val="1"/>
      </rPr>
      <t xml:space="preserve">Основное мероприятие 3 </t>
    </r>
    <r>
      <rPr>
        <sz val="8"/>
        <rFont val="Times New Roman"/>
        <family val="1"/>
      </rPr>
      <t>"Сохранение и развитие традиционной народной культуры и любительского самодеятельного творчества"</t>
    </r>
  </si>
  <si>
    <r>
      <rPr>
        <b/>
        <sz val="8"/>
        <rFont val="Times New Roman"/>
        <family val="1"/>
      </rPr>
      <t xml:space="preserve">Основное мероприятие 4 </t>
    </r>
    <r>
      <rPr>
        <sz val="8"/>
        <rFont val="Times New Roman"/>
        <family val="1"/>
      </rPr>
      <t>"Развитие библиотечного дела"</t>
    </r>
  </si>
  <si>
    <r>
      <rPr>
        <b/>
        <sz val="8"/>
        <rFont val="Times New Roman"/>
        <family val="1"/>
      </rPr>
      <t xml:space="preserve">Основное мероприятие 5 </t>
    </r>
    <r>
      <rPr>
        <sz val="8"/>
        <rFont val="Times New Roman"/>
        <family val="1"/>
      </rPr>
      <t>"Развитие музейного дела"</t>
    </r>
  </si>
  <si>
    <r>
      <rPr>
        <b/>
        <sz val="8"/>
        <rFont val="Times New Roman"/>
        <family val="1"/>
      </rPr>
      <t xml:space="preserve">Основное мероприятие 6 </t>
    </r>
    <r>
      <rPr>
        <sz val="8"/>
        <rFont val="Times New Roman"/>
        <family val="1"/>
      </rPr>
      <t>"Финансовое обеспечение деятельности  муниципальных учреждений культуры"</t>
    </r>
  </si>
  <si>
    <r>
      <rPr>
        <b/>
        <sz val="8"/>
        <rFont val="Times New Roman"/>
        <family val="1"/>
      </rPr>
      <t xml:space="preserve">Основное мероприятие 7 </t>
    </r>
    <r>
      <rPr>
        <sz val="8"/>
        <rFont val="Times New Roman"/>
        <family val="1"/>
      </rPr>
      <t>"Государственная программа Воронежской области "Доступная среда"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</si>
  <si>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"Содействие сохранению дополнительного образования в сфере культуры"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</si>
  <si>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"Финансовое обеспечение выполнения других обязательств; МКОУДОД Богучарская  ДШИ"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</si>
  <si>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"Развитие дошкольного образования"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</si>
  <si>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"Развитие общего образования"</t>
    </r>
  </si>
  <si>
    <r>
      <rPr>
        <b/>
        <sz val="8"/>
        <rFont val="Times New Roman"/>
        <family val="1"/>
      </rPr>
      <t xml:space="preserve">Основное мероприятие 3 </t>
    </r>
    <r>
      <rPr>
        <sz val="8"/>
        <rFont val="Times New Roman"/>
        <family val="1"/>
      </rPr>
      <t>"Развитие дополнительного образования и воспитания детей и молодежи"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</si>
  <si>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"Охрана семьи и детства" всего, в том числе: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</si>
  <si>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"Организация и осуществление деятельности по опеке и попечительству"</t>
    </r>
  </si>
  <si>
    <r>
      <rPr>
        <b/>
        <sz val="8"/>
        <rFont val="Times New Roman"/>
        <family val="1"/>
      </rPr>
      <t xml:space="preserve">Основное мероприятие 3 </t>
    </r>
    <r>
      <rPr>
        <sz val="8"/>
        <rFont val="Times New Roman"/>
        <family val="1"/>
      </rPr>
      <t>"Мероприятия по организации отдыха и оздоровления детей и молодежи, а также развитию механизмов административной среды"</t>
    </r>
  </si>
  <si>
    <r>
      <rPr>
        <b/>
        <sz val="8"/>
        <rFont val="Times New Roman"/>
        <family val="1"/>
      </rPr>
      <t>Основное мероприятие 4</t>
    </r>
    <r>
      <rPr>
        <sz val="8"/>
        <rFont val="Times New Roman"/>
        <family val="1"/>
      </rPr>
      <t xml:space="preserve"> "Вовлечение молодежи в социальную практику гражданское образование и патриотическое воспитание,содействие формированию правовых,культурных и нравственных ценностей среди молодежи" </t>
    </r>
  </si>
  <si>
    <r>
      <rPr>
        <b/>
        <sz val="8"/>
        <rFont val="Times New Roman"/>
        <family val="1"/>
      </rPr>
      <t xml:space="preserve">Основное мероприятие 5 </t>
    </r>
    <r>
      <rPr>
        <sz val="8"/>
        <rFont val="Times New Roman"/>
        <family val="1"/>
      </rPr>
      <t xml:space="preserve">"Обеспечение жильем молодых семей" </t>
    </r>
  </si>
  <si>
    <r>
      <rPr>
        <b/>
        <sz val="8"/>
        <rFont val="Times New Roman"/>
        <family val="1"/>
      </rPr>
      <t xml:space="preserve">Основное мероприятие 6 </t>
    </r>
    <r>
      <rPr>
        <sz val="8"/>
        <rFont val="Times New Roman"/>
        <family val="1"/>
      </rPr>
      <t xml:space="preserve">"Развитие физической культуры и спорта" </t>
    </r>
  </si>
  <si>
    <r>
      <rPr>
        <b/>
        <sz val="8"/>
        <rFont val="Times New Roman"/>
        <family val="1"/>
      </rPr>
      <t>Основное мероприятие 7</t>
    </r>
    <r>
      <rPr>
        <sz val="8"/>
        <rFont val="Times New Roman"/>
        <family val="1"/>
      </rPr>
      <t xml:space="preserve"> "Финансовое обеспечение деятельности Муниципального казенного учреждения "Управление по образованию и молодежной политике Богучарского муниципального района" </t>
    </r>
  </si>
  <si>
    <r>
      <rPr>
        <b/>
        <sz val="8"/>
        <rFont val="Times New Roman"/>
        <family val="1"/>
      </rPr>
      <t>Основное мероприятие 8</t>
    </r>
    <r>
      <rPr>
        <sz val="8"/>
        <rFont val="Times New Roman"/>
        <family val="1"/>
      </rPr>
      <t xml:space="preserve"> "Иные мероприятия и расходы, направленные на реализацию подпрограммы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 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</si>
  <si>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"Информационная и консультационная поддержка субъектов малого и среднего предпринимательства"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</si>
  <si>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"Финансовая поддержка субъектов малого и среднего предпринимательства"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</si>
  <si>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"Общие вопросы управления муниципальной собственностью"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</si>
  <si>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"Управление земельными ресурсами"</t>
    </r>
  </si>
  <si>
    <r>
      <rPr>
        <b/>
        <sz val="8"/>
        <rFont val="Times New Roman"/>
        <family val="1"/>
      </rPr>
      <t>Основное мероприятие 3</t>
    </r>
    <r>
      <rPr>
        <sz val="8"/>
        <rFont val="Times New Roman"/>
        <family val="1"/>
      </rPr>
      <t xml:space="preserve"> "Работа с муниципальными учреждениями"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</si>
  <si>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"Создание условий для обеспечения доступным и комфортным жильем населения Богучарского муниципального района"</t>
    </r>
  </si>
  <si>
    <r>
      <rPr>
        <b/>
        <sz val="8"/>
        <rFont val="Times New Roman"/>
        <family val="1"/>
      </rPr>
      <t>Основное мероприятие 2</t>
    </r>
    <r>
      <rPr>
        <sz val="8"/>
        <rFont val="Times New Roman"/>
        <family val="1"/>
      </rPr>
      <t xml:space="preserve"> "Развитие градостроительной деятельности"</t>
    </r>
  </si>
  <si>
    <r>
      <rPr>
        <b/>
        <sz val="8"/>
        <rFont val="Times New Roman"/>
        <family val="1"/>
      </rPr>
      <t>Основное мероприятие 3</t>
    </r>
    <r>
      <rPr>
        <sz val="8"/>
        <rFont val="Times New Roman"/>
        <family val="1"/>
      </rPr>
      <t xml:space="preserve"> "Создание условий для обеспечения качественными услугами ЖКХ населения Богучарского муниципального  района"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</si>
  <si>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"Энергосбережение и повышение энергетической эффективности в бюджетных учреждениях и иных организациях с участием  муниципального района"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</si>
  <si>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"Популяризация энергосбережения в муниципальном районе"</t>
    </r>
  </si>
  <si>
    <r>
      <rPr>
        <b/>
        <sz val="8"/>
        <rFont val="Times New Roman"/>
        <family val="1"/>
      </rPr>
      <t>Основное мероприятие 1</t>
    </r>
    <r>
      <rPr>
        <sz val="8"/>
        <rFont val="Times New Roman"/>
        <family val="1"/>
      </rPr>
      <t xml:space="preserve"> "Оформление документов для постановки ГТС на учет в качестве бесхозяйных"</t>
    </r>
  </si>
  <si>
    <r>
      <rPr>
        <b/>
        <sz val="8"/>
        <rFont val="Times New Roman"/>
        <family val="1"/>
      </rPr>
      <t xml:space="preserve">Основное мероприятие 2 </t>
    </r>
    <r>
      <rPr>
        <sz val="8"/>
        <rFont val="Times New Roman"/>
        <family val="1"/>
      </rPr>
      <t>"Подготовка проектно-сметной документации и капитальный ремонт ГТС"</t>
    </r>
  </si>
  <si>
    <r>
      <rPr>
        <b/>
        <sz val="8"/>
        <rFont val="Times New Roman"/>
        <family val="1"/>
      </rPr>
      <t>Основное мероприятие 3</t>
    </r>
    <r>
      <rPr>
        <sz val="8"/>
        <rFont val="Times New Roman"/>
        <family val="1"/>
      </rPr>
      <t xml:space="preserve"> "Озеленение территории муниципального района"</t>
    </r>
  </si>
  <si>
    <r>
      <rPr>
        <b/>
        <sz val="8"/>
        <rFont val="Times New Roman"/>
        <family val="1"/>
      </rPr>
      <t xml:space="preserve">Основное мероприятие 4 </t>
    </r>
    <r>
      <rPr>
        <sz val="8"/>
        <rFont val="Times New Roman"/>
        <family val="1"/>
      </rPr>
      <t>"Обустройство площадок и установка контейнеров для сбора ТБО"</t>
    </r>
  </si>
  <si>
    <r>
      <rPr>
        <b/>
        <sz val="8"/>
        <rFont val="Times New Roman"/>
        <family val="1"/>
      </rPr>
      <t>Основное мероприятие 1</t>
    </r>
    <r>
      <rPr>
        <sz val="8"/>
        <rFont val="Times New Roman"/>
        <family val="1"/>
      </rPr>
      <t xml:space="preserve"> "Развитие подотрасли животноводства, переработки и реализации животноводческой продукции"</t>
    </r>
  </si>
  <si>
    <r>
      <t xml:space="preserve"> </t>
    </r>
    <r>
      <rPr>
        <b/>
        <sz val="8"/>
        <rFont val="Times New Roman"/>
        <family val="1"/>
      </rPr>
      <t>Основное мероприятие 2</t>
    </r>
    <r>
      <rPr>
        <sz val="8"/>
        <rFont val="Times New Roman"/>
        <family val="1"/>
      </rPr>
      <t xml:space="preserve"> "Повышение эффективности производства отраслей растениеводства"</t>
    </r>
  </si>
  <si>
    <r>
      <rPr>
        <b/>
        <sz val="8"/>
        <rFont val="Times New Roman"/>
        <family val="1"/>
      </rPr>
      <t xml:space="preserve">Основное мероприятие 4 </t>
    </r>
    <r>
      <rPr>
        <sz val="8"/>
        <rFont val="Times New Roman"/>
        <family val="1"/>
      </rPr>
      <t>"Техническая и технологическая модернизация, инновационное развитие"</t>
    </r>
  </si>
  <si>
    <r>
      <rPr>
        <b/>
        <sz val="8"/>
        <rFont val="Times New Roman"/>
        <family val="1"/>
      </rPr>
      <t xml:space="preserve">Основное мероприятие 5 </t>
    </r>
    <r>
      <rPr>
        <sz val="8"/>
        <rFont val="Times New Roman"/>
        <family val="1"/>
      </rPr>
      <t>"Обеспечение деятельности МКУ «Управление сельского хозяйство Богучарского района  Воронежской области"</t>
    </r>
  </si>
  <si>
    <r>
      <rPr>
        <b/>
        <sz val="8"/>
        <rFont val="Times New Roman"/>
        <family val="1"/>
      </rPr>
      <t xml:space="preserve">Основное мероприятие 1 </t>
    </r>
    <r>
      <rPr>
        <sz val="8"/>
        <rFont val="Times New Roman"/>
        <family val="1"/>
      </rPr>
      <t>"Улучшение жилищных условий граждан, в том числе молодых семей и молодых специалистов, проживающих и работающих в сельской местности"</t>
    </r>
  </si>
  <si>
    <t>Индекс производства продукции растениеводства (в сопоставимых ценах)</t>
  </si>
  <si>
    <t>Индекс производства продукции животноводства (в сопоставимых ценах)</t>
  </si>
  <si>
    <t>Индекс производства продукции сельского хозяйства в хозяйствах всех категорий (в сопоставимых ценах)</t>
  </si>
  <si>
    <t>Сокращение   числа молодых семей и молодых специалистов, нуждающихся в улучшении жилищных условий, в сельской местности (нарастающим итогом)</t>
  </si>
  <si>
    <t>Ввод (приобретение)  жилья для граждан, проживающих и работающих в сельской местности, в том числе  для молодых семей и молодых специалистов. Сокращение  общего числа семей, нуждающихся в улучшении жилищных условий, в сельской местности (нарастающим итогом)</t>
  </si>
  <si>
    <t>Уровень износа коммунальной инфраструктуры (%)</t>
  </si>
  <si>
    <t>Доля площади территорий, на которые разработаны проекты планировок от общей площади территорий (%)</t>
  </si>
  <si>
    <t>Доля поселений, имеющих уточненные границы населенных пунктов (%)</t>
  </si>
  <si>
    <t>Увеличение посещаемости музейных учреждений (посещений на 1000 чел. в год)</t>
  </si>
  <si>
    <t>Число пользователей библиотек, тыс.человек</t>
  </si>
  <si>
    <t>Число посещений библиотек (ед.)</t>
  </si>
  <si>
    <t xml:space="preserve">1.1.3. </t>
  </si>
  <si>
    <t>Соблюдение порядка и сроков разработки проекта районного бюджета, установленных БК РФ</t>
  </si>
  <si>
    <t>да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</si>
  <si>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Богучарского муниципального района</t>
  </si>
  <si>
    <t>До начала очеред-ного финансового года</t>
  </si>
  <si>
    <t>Доведение показателей сводной бюджетной росписи и лимитов бюджетных обязательств до главных распорядителей средств районного бюджета в сроки, установленные бюджетным законодательством Российской Федерации и Богучарского муниципального района</t>
  </si>
  <si>
    <t>Составление и представление в Совет народных депутатов Богучарского муниципального района годового отчета об исполнении районного бюджета в сроки, установленные бюджетным законодательством Российской Федерации и Богучарского района</t>
  </si>
  <si>
    <t>До 1 мая текущего года</t>
  </si>
  <si>
    <t>Проведение публичных слушаний по проекту районного бюджета на очередной финансовый год и плановый период и по годовому отчету об исполнении областного бюджета</t>
  </si>
  <si>
    <t>Своевременное внесение изменений в нормативные акты Богучарского района о межбюджетных отношениях органов государственной власти и органов местного самоуправления в Воронежской области в соответствии с требованиями действующего федерального бюджетного законодательства</t>
  </si>
  <si>
    <t>Уровень исполнения плановых назначений по расходам на реализацию подпрограммы</t>
  </si>
  <si>
    <t>≤ 95</t>
  </si>
  <si>
    <t>До начала очередного финансового года</t>
  </si>
  <si>
    <t>Реализация общественных проектов социально ориентированными некоммерческими организациями;</t>
  </si>
  <si>
    <t>1.3.1.</t>
  </si>
  <si>
    <t>Мероприятие 1 Повышение качества предоставленных государственных и муниципальных услугах в Богучарском муниципальном районе Воронежской области на 2014-2020 годы</t>
  </si>
  <si>
    <t>1.7.1.</t>
  </si>
  <si>
    <t>Мероприятие1 Профилактика правонарушений на территории Богучарского муниципального района на 2014-2020 годы</t>
  </si>
  <si>
    <t>Подпрограмма 7 Профилактика правонарушений на территории Богучарского муниципального района на 2014-2020 годы</t>
  </si>
  <si>
    <t>Увеличение профилактических мероприятий среди несовершеннолетних и семей , находящихся в социально опасном положении</t>
  </si>
  <si>
    <t>Сокращение количества преступлений,совершаемых  несовершеннолетними</t>
  </si>
  <si>
    <t>1.8.</t>
  </si>
  <si>
    <t>Подпрограмма 8 Повышение безопасности дорожного движения на 2014-2020 годы</t>
  </si>
  <si>
    <t>Мероприятие 2 Укрепление материально-технической  базы дорожно-патрульной службы</t>
  </si>
  <si>
    <t>Мероприятие 4 Информационное обеспечение</t>
  </si>
  <si>
    <t>Мероприятие 5 Обеспечение безопасного участия детей в дорожном движении</t>
  </si>
  <si>
    <t>Транспортный риск (число лиц, погибших в ДТП, на 10 тыс. транспортных средств)</t>
  </si>
  <si>
    <t xml:space="preserve"> Количество мест концентрации ДТП на дорогах регионального и местного значения</t>
  </si>
  <si>
    <t>Социальный риск (число лиц, погибших в ДТП, на 10 тыс. населения)</t>
  </si>
  <si>
    <t>Мероприятие 3 Организация дорожного движения</t>
  </si>
  <si>
    <t>Мероприятие 2 "Совершенствование процедуры аттестации педагогических работников"</t>
  </si>
  <si>
    <t>Мероприятие 11"Развитие автопарка образовательных учреждений Богучарского муниципального района"</t>
  </si>
  <si>
    <t>11ед</t>
  </si>
  <si>
    <t>1ед</t>
  </si>
  <si>
    <r>
      <rPr>
        <b/>
        <sz val="8"/>
        <rFont val="Times New Roman"/>
        <family val="1"/>
      </rPr>
      <t>Основное мероприятие 8 Р</t>
    </r>
    <r>
      <rPr>
        <sz val="8"/>
        <rFont val="Times New Roman"/>
        <family val="1"/>
      </rPr>
      <t>еализация мероприятий федеральной целевой программы  "Укрепление единства российской нации и этнокультурное развитие народов России (2014-2020 годы)" в рамках подпрограммы "Этнокультурное развитие воронежской области" ГП ВО "Развитие культуры и туризма"</t>
    </r>
  </si>
  <si>
    <t>Открытие Дома дружбы народов</t>
  </si>
  <si>
    <t>Процент охвата детей образовательными услугами детской школы искусств.</t>
  </si>
  <si>
    <t>Проведение мероприятия (единиц)</t>
  </si>
  <si>
    <r>
      <t xml:space="preserve"> Ч</t>
    </r>
    <r>
      <rPr>
        <sz val="8"/>
        <color indexed="8"/>
        <rFont val="Times New Roman"/>
        <family val="1"/>
      </rPr>
      <t>исло субъектов малого и среднего предпринимательства в расчете на 1000 человек населения</t>
    </r>
  </si>
  <si>
    <t xml:space="preserve">Количество субъектов  МСП, получивших займы, единиц </t>
  </si>
  <si>
    <r>
      <t>Увеличение д</t>
    </r>
    <r>
      <rPr>
        <sz val="8"/>
        <color indexed="8"/>
        <rFont val="Times New Roman"/>
        <family val="1"/>
      </rPr>
      <t>оли среднесписочной численности работников (без внешних совместителей) малых и средних предприятий в среднесписочной  численности работников (без внешних совместителей) всех предприятий и организаций (%)</t>
    </r>
  </si>
  <si>
    <t>Удельная величина потребления электрической энергии муниципальными бюджетными учреждениями (на 1 человека населения)</t>
  </si>
  <si>
    <t>Удельная величина потребления тепловой энергии муниципальными бюджетными учреждениями (на кв.м общей площади)</t>
  </si>
  <si>
    <t>Удельная величина потребления горячей воды муниципальными бюджетными учреждениями (на 1 человека населения)</t>
  </si>
  <si>
    <t>Удельная величина потребления холодной воды муниципальными бюджетными учреждениями (на 1 человека населения)</t>
  </si>
  <si>
    <t>Удельная величина потребления природного газа муниципальными бюджетными учреждениями (на 1 человека населения)</t>
  </si>
  <si>
    <t>Удельная величина потребления электрической энергии в многоквартирных домах (на 1 человека населения)</t>
  </si>
  <si>
    <t>Удельная величина потребления тепловой энергии в многоквартирных домах (на кв.м общей площади)</t>
  </si>
  <si>
    <t>Удельная величина потребления горячей воды в многоквартирных домах (на 1 человека населения)</t>
  </si>
  <si>
    <t>Удельная величина потребления холодной воды в многоквартирных домах (на 1 человека населения)</t>
  </si>
  <si>
    <t>в 4р.</t>
  </si>
  <si>
    <t xml:space="preserve">Начальник экономического отдела </t>
  </si>
  <si>
    <t xml:space="preserve">Богучарского муниципального района </t>
  </si>
  <si>
    <t>М.В.Ханюкова</t>
  </si>
  <si>
    <t>телефон: 8 473 66 2-15-66</t>
  </si>
  <si>
    <t>Постановление  администрации Богучарского муниципального района от 30.12.2013 №1095 (в редакции от 29.12.2014 № 1043, в редакции от 24.02.2015 № 158,           в редакции от 28.12.2015 №650)</t>
  </si>
  <si>
    <t>Муниципальная программа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на 2014-2020 годы"</t>
  </si>
  <si>
    <t>Администрация городского поселения – город Богучар  Богучарского муниципального района Воронежской области</t>
  </si>
  <si>
    <t>Муниципальная программа Дьяченковского сельского поселения Богучарского муниципального района Воронежской области "О деятельности администрации Дьяченковского сельского поселения по решению вопросов местного значения на 2014-2020 годы"</t>
  </si>
  <si>
    <t>Администрация Дьяченковского сельского поселения Богучарского муниципального района Воронежской области</t>
  </si>
  <si>
    <t>Муниципальная программа Залиманского сельского поселения Богучарского муниципального района Воронежской области "О деятельности администрации Залиманского сельского поселения по решению вопросов местного значения на 2014-2020 годы"</t>
  </si>
  <si>
    <t>Администрация Залиманского сельского посения Богучарского муниципального района Воронежской области</t>
  </si>
  <si>
    <t>Муниципальная программа Липчанского сельского поселения Богучарского муниципального района Воронежской области "О деятельности администрации Липчанского сельского поселения по решению вопросов местного значения на 2014-2020 годы"</t>
  </si>
  <si>
    <t>Администрация Липчанского сельского посения Богучарского муниципального района Воронежской области</t>
  </si>
  <si>
    <t>Муниципальная программа Луговского сельского поселения Богучарского муниципального района Воронежской области "О деятельности администрации Луговского сельского поселения по решению вопросов местного значения на 2014-2020 годы"</t>
  </si>
  <si>
    <t>Администрация Луговского сельского посения Богучарского муниципального района Воронежской области</t>
  </si>
  <si>
    <t>Муниципальная программа Медовского сельского поселения Богучарского муниципального района Воронежской области "О деятельности администрации Медовского сельского поселения по решению вопросов местного значения на 2014-2020 годы"</t>
  </si>
  <si>
    <t>Администрация Медовского сельского посения Богучарского муниципального района Воронежской области</t>
  </si>
  <si>
    <t>Муниципальная программа Монастырщинского сельского поселения Богучарского муниципального района Воронежской области "О деятельности администрации Монастырщинского сельского поселения по решению вопросов местного значения на 2014-2020 годы"</t>
  </si>
  <si>
    <t>Администрация Монастырщинского сельского посения Богучарского муниципального района Воронежской области</t>
  </si>
  <si>
    <t>Муниципальная программа Первомайского сельского поселения Богучарского муниципального района Воронежской области "О деятельности администрации Первомайского сельского поселения по решению вопросов местного значения на 2014-2020 годы"</t>
  </si>
  <si>
    <t>Администрация Первомайского сельского посения Богучарского муниципального района Воронежской области</t>
  </si>
  <si>
    <t>Муниципальная программа Подколодновского сельского поселения Богучарского муниципального района Воронежской области "О деятельности администрации Подколодновского сельского поселения по решению вопросов местного значения на 2014-2020 годы"</t>
  </si>
  <si>
    <t>Администрация Подколодновского сельского посения Богучарского муниципального района Воронежской области</t>
  </si>
  <si>
    <t>Муниципальная программа Поповского сельского поселения Богучарского муниципального района Воронежской области "О деятельности администрации Поповского сельского поселения по решению вопросов местного значения на 2014-2020 годы"</t>
  </si>
  <si>
    <t>Муниципальная программа Радченского сельского поселения Богучарского муниципального района Воронежской области "О деятельности администрации Радченского сельского поселения по решению вопросов местного значения на 2014-2020 годы"</t>
  </si>
  <si>
    <t>Администрация Радченского сельского посения Богучарского муниципального района Воронежской области</t>
  </si>
  <si>
    <t>Муниципальная программа Суходонецкого сельского поселения Богучарского муниципального района Воронежской области "О деятельности администрации Суходонецкого сельского поселения по решению вопросов местного значения на 2014-2020 годы"</t>
  </si>
  <si>
    <t>Администрация Суходонецкого сельского посения Богучарского муниципального района Воронежской области</t>
  </si>
  <si>
    <t>Муниципальная программа Твердохлебовского сельского поселения Богучарского муниципального района Воронежской области "О деятельности администрации Твердохлебовского сельского поселения по решению вопросов местного значения на 2014-2020 годы"</t>
  </si>
  <si>
    <t>Администрация Твердохлебовского сельского посения Богучарского муниципального района Воронежской области</t>
  </si>
  <si>
    <t>Муниципальная программа Филоновского сельского поселения Богучарского муниципального района Воронежской области "О деятельности администрации Филоновского сельского поселения по решению вопросов местного значения на 2014-2020 годы"</t>
  </si>
  <si>
    <t>Администрация Филоновского сельского посения Богучарского муниципального района Воронежской области</t>
  </si>
  <si>
    <t>Постановление администрации Залиманского сельского поселения Богучарского муниципального района Воронежской области от 14.03.2014 г. № 18 (в редакции от 24.12.2014 №96, от 25.12.2015 №146)</t>
  </si>
  <si>
    <t>Постановление администрации Липчанского сельского поселения Богучарского муниципального района Воронежской области от 14.03.2014 г. № 11 (в редакции от 21.07.2014 №31, от 02.03.2015 №18, от 29.12.2015 №119)</t>
  </si>
  <si>
    <t>Постановление администрации Луговского сельского поселения Богучарского муниципального района Воронежской области от 14.03.2014 г. № 09 (в редакции от 21.07.2014 №28, от 03.03.2015 №14, от 12.11.2015 №95, от 28.12.2015 №104)</t>
  </si>
  <si>
    <t>Постановление администрации Медовского сельского поселения Богучарского муниципального района Воронежской области от 14.03.2014 г. № 10 (в редакции от 17.07.2014 №25, от 26.02.2015 №15, от 29.07.2015 №50, от 25.12.2015 №112)</t>
  </si>
  <si>
    <t>Постановление администрации Монастырщинского сельского поселения Богучарского муниципального района Воронежской области от 14.03.2014 г. № 11 (в редакции от 21.07.2014 №29, от 25.02.2015 №17, от 30.07.2015 №49, от 29.12.2015 №126)</t>
  </si>
  <si>
    <t>Постановление администрации Первомайского сельского поселения Богучарского муниципального района Воронежской области от 14.03.2014 г. № 9 (в редакции от 21.07.2014 №27, от 26.02.2015 №15, от 10.09.2015 №49, от 10.09.2015 №53, 30.12.2015 №114)</t>
  </si>
  <si>
    <t>Постановление администрации Подколодновского сельского поселения Богучарского муниципального района Воронежской области от 14.03.2014 г. № 12 (в редакции от 14.07.2014 №38, от 23.12.2014 №75, от 03.08.2015 №51, 22.12.2015 №116)</t>
  </si>
  <si>
    <t>Постановление администрации Радченского сельского поселения Богучарского муниципального района Воронежской области от 14.03.2014 г. № 14 (в редакции от 05.08.2014 №41, от 02.03.2015 №21, от 25.08.2015 №69, от 30.12.2015 №131)</t>
  </si>
  <si>
    <t>Постановление администрации Суходонецкого сельского поселения Богучарского муниципального района Воронежской области от 12.03.2014 г. № 6 (в редакции от 22.07.2014 №21, от 27.02.2015 №15, от 12.03.2015 №6, от 29.12.2015 №90)</t>
  </si>
  <si>
    <t>Постановление администрации Твердохлебовского сельского поселения Богучарского муниципального района Воронежской области от 14.03.2014 г. № 18 (в редакции от 24.02.2015 №18, от 11.09.2015 №64, от 29.12.2015 №116)</t>
  </si>
  <si>
    <t>Постановление администрации Филоновского сельского поселения Богучарского муниципального района Воронежской области от 13.03.2014 г. № 9 (в редакции от 21.07.2014 №22, от 03.03.2015 №18, от 30.07.2015 №48, от 29.12.2015 №356)</t>
  </si>
  <si>
    <t>Постановление  администрации городского поселения - город Богучар от 10.01.2014 г. № 03 (в редакции от 04.08.2014 №162, от 03.03.2015 №44, от 04.09.2015 №212, от 29.12.2015 от №356)</t>
  </si>
  <si>
    <t>Отчет о ходе реализации муниципальных программ (финансирование программ) Богучарского муниципального района Воронежской области за 2016 год</t>
  </si>
  <si>
    <t>4.1.2.5</t>
  </si>
  <si>
    <t>Мероприятие 5 "Поддержка АНО "Богучарский центр поддержки предпринимательства"</t>
  </si>
  <si>
    <t>4.1.2.6</t>
  </si>
  <si>
    <t>Мероприятие 6 "Предоставление субсидий (грантов) потребительским кооперативам"</t>
  </si>
  <si>
    <t>Мероприятие 8   "Формирование инфраструктуры услуг по сопровождению раннего развития детей (0-3 года),включая широкую информационную поддержку сетей"</t>
  </si>
  <si>
    <t>Мероприятие 10"Информатизация системы образования"</t>
  </si>
  <si>
    <t>103,5%</t>
  </si>
  <si>
    <r>
      <rPr>
        <b/>
        <sz val="8"/>
        <rFont val="Times New Roman"/>
        <family val="1"/>
      </rPr>
      <t xml:space="preserve">Основное мероприятие 3 </t>
    </r>
    <r>
      <rPr>
        <sz val="8"/>
        <rFont val="Times New Roman"/>
        <family val="1"/>
      </rPr>
      <t xml:space="preserve">"Развитие сельских территорий" </t>
    </r>
  </si>
  <si>
    <t xml:space="preserve">562,4 кв. м.         </t>
  </si>
  <si>
    <t>Постановление администрации Богучарского муниципального района от 30.12.2013 №1096        (в редакции от 01.04.2014  №211, в редакции от 28.08.2014 № 669, в редакции от 29.12.2014 № 1042, в редакции от 24.02.2015 № 161,   в редакции от 28.12.2015 №647, в редакции от 27.12.2016 №490)</t>
  </si>
  <si>
    <t>4600 кв.м</t>
  </si>
  <si>
    <t>Удельная величина потребления природного газа в многоквартирных домах (на 1 человека населения)</t>
  </si>
  <si>
    <t>Обустройство родников</t>
  </si>
  <si>
    <t>Доходы от сдачи в аренду муниципального имущества (тыс.руб)</t>
  </si>
  <si>
    <t>Поступления от продажи муниципального имущества (тыс.руб.)</t>
  </si>
  <si>
    <t>Арендная плата за земли с/х и не с/х назначения (тыс.руб.)</t>
  </si>
  <si>
    <t>Поступления от продажи земельных участков (тыс.руб.)</t>
  </si>
  <si>
    <t>Доля выпускников муниципальных общеобразовательных организаций сдавших единый государственный экзамен, в общей численности детей и молодежи в возрасте (5-17 лет),%</t>
  </si>
  <si>
    <t>Доля детей охваченных организационным отдыхом и оздоровлением, в общем количестве детей школьного возраста,%</t>
  </si>
  <si>
    <t>Доля молодых семей, обеспеченных жильём в общей численности семей, состоящих на очереди</t>
  </si>
  <si>
    <t>Мероприятие 1 Развитие системы предупреждения опасного поведения участников дорожного движения</t>
  </si>
  <si>
    <t>В срок , установленный администрацией Богучарского района</t>
  </si>
  <si>
    <t>Снижение количества гибели людей по отношению к 2015 году</t>
  </si>
  <si>
    <t>Снижение количества постадавшего населения по отношению к 2015 году</t>
  </si>
  <si>
    <t xml:space="preserve">Количество спасенных на 100 ЧС и происшествий </t>
  </si>
  <si>
    <t>30-35</t>
  </si>
  <si>
    <t>в 12,2р.</t>
  </si>
  <si>
    <t>562,8 кв.м.</t>
  </si>
  <si>
    <t>27064чел</t>
  </si>
  <si>
    <t>30062чел</t>
  </si>
  <si>
    <t xml:space="preserve">            4208ед</t>
  </si>
  <si>
    <t xml:space="preserve">         4358ед.</t>
  </si>
  <si>
    <t xml:space="preserve">Увеличение доли детей, привлекаемых к участию в творческих мероприятиях в общем числе детей.                                                                  </t>
  </si>
  <si>
    <t>4208ед</t>
  </si>
  <si>
    <t>4358ед</t>
  </si>
  <si>
    <t>в 2р</t>
  </si>
  <si>
    <t>в 10р</t>
  </si>
  <si>
    <t>в 1.5р</t>
  </si>
  <si>
    <t>в 35р..</t>
  </si>
  <si>
    <t>в 1,8р.</t>
  </si>
  <si>
    <t>6274,5 кв.м</t>
  </si>
  <si>
    <t>6274,5кв.м</t>
  </si>
  <si>
    <t>в 1,4 р.</t>
  </si>
  <si>
    <t>Доля детей охваченных образовательными программами дополнительного образования,в общей численности детей и молодежи в возрасте(5-17 лет),%</t>
  </si>
  <si>
    <t>01.01.2014-31.12.2020</t>
  </si>
  <si>
    <t>Постановление администрации Дьченковского сельского поселения Богучарского муниципального района Воронежской области от 14.03.2014 г. № 34 (в редакции от 17.07.2014 №68, 26.02.2015 №20, от 12.05.2015 №72, от 29.12.2015 №133, от 15.04.2016)</t>
  </si>
  <si>
    <t>по состоянию на 01.02.2017 года</t>
  </si>
  <si>
    <t>"Комплексное развитие систем коммунальной инфраструктуры Поповского сельского поселения Богучарского муниципального района Воронежской облати на 2017-2022 годы"</t>
  </si>
  <si>
    <t>2017-2022</t>
  </si>
  <si>
    <t>постановление администрации Поповского сельского поселения от 29.12.2016 №171 "Об утверждении  муниципальной программы
«Комплексное развитие систем
коммунальной инфраструктуры 
Поповского  сельского поселения
Богучарского муниципального района
 на 2017-2022 годы»</t>
  </si>
  <si>
    <t>Администрация Поповского сельского поселения Богучарского муниципального района Воронежской области</t>
  </si>
  <si>
    <t>Постановление администрации Поповского сельского поселения Богучарского муниципального района Воронежской области от 17.03.2014 г. № 11 (в редакции от 22.07.2014 №45, от 26.02.2015 №22, от 31.08.2015 №81, от 28.12.2015 №133, от 29.08.16 №109)</t>
  </si>
  <si>
    <t>Об утверждении муниципальной программы "Комплексное развитие систем коммунальной инфраструктуры Радченского сельского поселения Богучарского муниципального района на 2017-2022 годы".</t>
  </si>
  <si>
    <t>Постановление администрации Радченского сельского поселения Богучарского муниципального района Воронежской области от 22.12.2016 №130</t>
  </si>
  <si>
    <t>Постановление  администрации Богучарского муниципального района от 23.12.2013.№1046 (в редакции от 17.12.2014 № 999, в редакции от 24.02.2015 № 159, в редакции от 28.12.2015 №649, в редакции от 29.12.2016 №501)</t>
  </si>
  <si>
    <t xml:space="preserve">Постановление администрации Богучарского муниципального района от 27.02.2014 №133 (в редакции от 24.02.2015 № 162,      в редакции от 28.12.2015 №651, в редакции от 29.12.2016 №502)   </t>
  </si>
  <si>
    <t>Постановление  администрации Богучарского муниципального района от 27.12.2013 №1093 (в редакции от 17.12.2014 № 993, в редакции от 24.02.2015 № 160,       в редакции от 28.12.2015 №648, в редакции от 18.01.2017 №19)</t>
  </si>
  <si>
    <t>Обеспеченность детей дошкольного возраста местами в дошкольных образовательных организациях(количество мест на 1000 детей),мест.                                                                              Доля выпускников муниципальных общеобразовательных организаций сдавших единый государственный экзамен, в общей численности детей и молодежи в возрасте (5-17 лет),%</t>
  </si>
  <si>
    <t>483                                                                                                                                                99,8</t>
  </si>
  <si>
    <t>в 4р</t>
  </si>
  <si>
    <t>684                       99,4</t>
  </si>
  <si>
    <t>100                  99,5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</si>
</sst>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"/>
    <numFmt numFmtId="174" formatCode="[$-FC19]d\ mmmm\ yyyy\ &quot;г.&quot;"/>
    <numFmt numFmtId="175" formatCode="0.00000000"/>
    <numFmt numFmtId="176" formatCode="0.000000000"/>
    <numFmt numFmtId="177" formatCode="0.0%"/>
    <numFmt numFmtId="178" formatCode="#,##0.0"/>
    <numFmt numFmtId="179" formatCode="0.0000000000"/>
    <numFmt numFmtId="180" formatCode="0.00000000000"/>
    <numFmt numFmtId="181" formatCode="0.000%"/>
    <numFmt numFmtId="182" formatCode="#,##0.000"/>
    <numFmt numFmtId="183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6"/>
      <name val="Times New Roman"/>
      <family val="1"/>
    </font>
    <font>
      <sz val="12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2" fillId="0" borderId="11" xfId="0" applyFont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0" fontId="64" fillId="0" borderId="0" xfId="0" applyFont="1" applyBorder="1" applyAlignment="1">
      <alignment/>
    </xf>
    <xf numFmtId="0" fontId="62" fillId="33" borderId="10" xfId="0" applyFont="1" applyFill="1" applyBorder="1" applyAlignment="1">
      <alignment horizontal="justify" vertical="top" wrapText="1"/>
    </xf>
    <xf numFmtId="0" fontId="65" fillId="33" borderId="10" xfId="0" applyFont="1" applyFill="1" applyBorder="1" applyAlignment="1">
      <alignment horizontal="center" vertical="top"/>
    </xf>
    <xf numFmtId="0" fontId="65" fillId="33" borderId="12" xfId="0" applyFont="1" applyFill="1" applyBorder="1" applyAlignment="1">
      <alignment horizontal="center" vertical="top"/>
    </xf>
    <xf numFmtId="0" fontId="66" fillId="0" borderId="0" xfId="0" applyFont="1" applyBorder="1" applyAlignment="1">
      <alignment/>
    </xf>
    <xf numFmtId="0" fontId="66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8" fillId="0" borderId="10" xfId="0" applyFont="1" applyBorder="1" applyAlignment="1">
      <alignment vertical="top" wrapText="1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164" fontId="62" fillId="33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" fontId="5" fillId="33" borderId="13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70" fillId="0" borderId="13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right" vertical="top"/>
    </xf>
    <xf numFmtId="2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left" wrapText="1"/>
    </xf>
    <xf numFmtId="1" fontId="5" fillId="33" borderId="13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vertical="top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1" fontId="5" fillId="33" borderId="13" xfId="0" applyNumberFormat="1" applyFont="1" applyFill="1" applyBorder="1" applyAlignment="1">
      <alignment horizontal="right" wrapText="1"/>
    </xf>
    <xf numFmtId="1" fontId="5" fillId="33" borderId="13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right" wrapText="1"/>
    </xf>
    <xf numFmtId="164" fontId="4" fillId="33" borderId="13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right" wrapText="1"/>
    </xf>
    <xf numFmtId="164" fontId="4" fillId="33" borderId="10" xfId="0" applyNumberFormat="1" applyFont="1" applyFill="1" applyBorder="1" applyAlignment="1">
      <alignment horizontal="right"/>
    </xf>
    <xf numFmtId="1" fontId="5" fillId="33" borderId="13" xfId="0" applyNumberFormat="1" applyFont="1" applyFill="1" applyBorder="1" applyAlignment="1">
      <alignment wrapText="1"/>
    </xf>
    <xf numFmtId="0" fontId="69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>
      <alignment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top" wrapText="1"/>
    </xf>
    <xf numFmtId="3" fontId="4" fillId="35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top"/>
    </xf>
    <xf numFmtId="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59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left" vertical="top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 quotePrefix="1">
      <alignment horizontal="left" vertical="top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2" fontId="6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3" fontId="4" fillId="3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right"/>
    </xf>
    <xf numFmtId="0" fontId="5" fillId="35" borderId="0" xfId="0" applyFont="1" applyFill="1" applyAlignment="1">
      <alignment horizontal="left" vertical="top" wrapText="1"/>
    </xf>
    <xf numFmtId="2" fontId="5" fillId="33" borderId="13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3" fontId="5" fillId="36" borderId="10" xfId="59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4" fillId="34" borderId="13" xfId="0" applyNumberFormat="1" applyFont="1" applyFill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justify"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36" borderId="10" xfId="59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0" fontId="8" fillId="33" borderId="11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9" fontId="8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justify" vertical="justify" wrapText="1"/>
    </xf>
    <xf numFmtId="0" fontId="13" fillId="33" borderId="11" xfId="0" applyFont="1" applyFill="1" applyBorder="1" applyAlignment="1">
      <alignment horizontal="left" vertical="center" wrapText="1"/>
    </xf>
    <xf numFmtId="177" fontId="13" fillId="33" borderId="11" xfId="0" applyNumberFormat="1" applyFont="1" applyFill="1" applyBorder="1" applyAlignment="1">
      <alignment horizontal="center" vertical="center" wrapText="1"/>
    </xf>
    <xf numFmtId="9" fontId="13" fillId="33" borderId="11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164" fontId="71" fillId="33" borderId="10" xfId="0" applyNumberFormat="1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 horizontal="center" vertical="center" wrapText="1"/>
    </xf>
    <xf numFmtId="1" fontId="6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wrapText="1"/>
    </xf>
    <xf numFmtId="178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77" fontId="5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65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left" vertical="top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  <xf numFmtId="164" fontId="70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70" fillId="35" borderId="10" xfId="0" applyNumberFormat="1" applyFont="1" applyFill="1" applyBorder="1" applyAlignment="1">
      <alignment horizontal="center" vertical="center" wrapText="1"/>
    </xf>
    <xf numFmtId="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59" applyNumberFormat="1" applyFont="1" applyFill="1" applyBorder="1" applyAlignment="1">
      <alignment horizontal="center" vertical="center" wrapText="1"/>
    </xf>
    <xf numFmtId="4" fontId="5" fillId="33" borderId="10" xfId="59" applyNumberFormat="1" applyFont="1" applyFill="1" applyBorder="1" applyAlignment="1">
      <alignment horizontal="center" vertical="center" wrapText="1"/>
    </xf>
    <xf numFmtId="3" fontId="5" fillId="33" borderId="10" xfId="59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4" fillId="0" borderId="15" xfId="0" applyFont="1" applyBorder="1" applyAlignment="1">
      <alignment horizontal="right" vertical="top" wrapText="1"/>
    </xf>
    <xf numFmtId="3" fontId="5" fillId="35" borderId="11" xfId="0" applyNumberFormat="1" applyFont="1" applyFill="1" applyBorder="1" applyAlignment="1">
      <alignment vertical="center" wrapText="1"/>
    </xf>
    <xf numFmtId="3" fontId="5" fillId="35" borderId="14" xfId="0" applyNumberFormat="1" applyFont="1" applyFill="1" applyBorder="1" applyAlignment="1">
      <alignment vertical="center" wrapText="1"/>
    </xf>
    <xf numFmtId="3" fontId="5" fillId="35" borderId="18" xfId="0" applyNumberFormat="1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0" fillId="0" borderId="14" xfId="0" applyNumberFormat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177" fontId="5" fillId="33" borderId="11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164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top" wrapText="1"/>
    </xf>
    <xf numFmtId="1" fontId="5" fillId="33" borderId="18" xfId="0" applyNumberFormat="1" applyFont="1" applyFill="1" applyBorder="1" applyAlignment="1">
      <alignment horizontal="left" vertical="top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0" fillId="33" borderId="14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2" fontId="71" fillId="33" borderId="14" xfId="0" applyNumberFormat="1" applyFont="1" applyFill="1" applyBorder="1" applyAlignment="1">
      <alignment horizontal="center" vertical="center" wrapText="1"/>
    </xf>
    <xf numFmtId="2" fontId="71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1" fontId="71" fillId="35" borderId="18" xfId="0" applyNumberFormat="1" applyFont="1" applyFill="1" applyBorder="1" applyAlignment="1">
      <alignment horizontal="center" vertical="center" wrapText="1"/>
    </xf>
    <xf numFmtId="164" fontId="4" fillId="35" borderId="11" xfId="0" applyNumberFormat="1" applyFont="1" applyFill="1" applyBorder="1" applyAlignment="1">
      <alignment horizontal="center" vertical="center" wrapText="1"/>
    </xf>
    <xf numFmtId="164" fontId="4" fillId="35" borderId="14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/>
    </xf>
    <xf numFmtId="2" fontId="4" fillId="35" borderId="18" xfId="0" applyNumberFormat="1" applyFont="1" applyFill="1" applyBorder="1" applyAlignment="1">
      <alignment horizontal="center" vertical="center"/>
    </xf>
    <xf numFmtId="1" fontId="71" fillId="0" borderId="1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2" fontId="71" fillId="0" borderId="1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left" vertical="center" wrapText="1"/>
    </xf>
    <xf numFmtId="3" fontId="4" fillId="33" borderId="18" xfId="0" applyNumberFormat="1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1" fillId="35" borderId="14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left" vertical="top"/>
    </xf>
    <xf numFmtId="0" fontId="71" fillId="33" borderId="10" xfId="0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left" vertical="top"/>
    </xf>
    <xf numFmtId="164" fontId="4" fillId="33" borderId="1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2" zoomScaleSheetLayoutView="62" zoomScalePageLayoutView="0" workbookViewId="0" topLeftCell="A1">
      <selection activeCell="D13" sqref="D13"/>
    </sheetView>
  </sheetViews>
  <sheetFormatPr defaultColWidth="9.140625" defaultRowHeight="15"/>
  <cols>
    <col min="1" max="1" width="6.421875" style="0" customWidth="1"/>
    <col min="2" max="2" width="34.00390625" style="0" customWidth="1"/>
    <col min="3" max="3" width="22.57421875" style="0" customWidth="1"/>
    <col min="4" max="4" width="29.140625" style="0" customWidth="1"/>
    <col min="5" max="5" width="36.7109375" style="0" customWidth="1"/>
    <col min="6" max="6" width="29.00390625" style="0" customWidth="1"/>
    <col min="7" max="7" width="14.421875" style="0" customWidth="1"/>
    <col min="8" max="8" width="7.7109375" style="0" customWidth="1"/>
    <col min="9" max="9" width="9.7109375" style="0" customWidth="1"/>
    <col min="10" max="10" width="8.00390625" style="0" customWidth="1"/>
    <col min="11" max="11" width="9.57421875" style="0" customWidth="1"/>
    <col min="12" max="12" width="6.8515625" style="0" customWidth="1"/>
  </cols>
  <sheetData>
    <row r="1" spans="1:12" ht="15.75">
      <c r="A1" s="5"/>
      <c r="B1" s="1"/>
      <c r="C1" s="27"/>
      <c r="D1" s="27"/>
      <c r="E1" s="27"/>
      <c r="F1" s="2"/>
      <c r="G1" s="27"/>
      <c r="H1" s="27"/>
      <c r="I1" s="24"/>
      <c r="J1" s="24"/>
      <c r="K1" s="24"/>
      <c r="L1" s="24"/>
    </row>
    <row r="2" spans="1:12" ht="15.75" customHeight="1">
      <c r="A2" s="370" t="s">
        <v>1</v>
      </c>
      <c r="B2" s="371"/>
      <c r="C2" s="371"/>
      <c r="D2" s="371"/>
      <c r="E2" s="371"/>
      <c r="F2" s="371"/>
      <c r="G2" s="371"/>
      <c r="H2" s="25"/>
      <c r="I2" s="25"/>
      <c r="J2" s="25"/>
      <c r="K2" s="25"/>
      <c r="L2" s="25"/>
    </row>
    <row r="3" spans="1:12" ht="18" customHeight="1">
      <c r="A3" s="370" t="s">
        <v>21</v>
      </c>
      <c r="B3" s="371"/>
      <c r="C3" s="371"/>
      <c r="D3" s="371"/>
      <c r="E3" s="371"/>
      <c r="F3" s="371"/>
      <c r="G3" s="371"/>
      <c r="H3" s="26"/>
      <c r="I3" s="26"/>
      <c r="J3" s="26"/>
      <c r="K3" s="26"/>
      <c r="L3" s="26"/>
    </row>
    <row r="4" spans="1:12" ht="18.75" customHeight="1">
      <c r="A4" s="10"/>
      <c r="B4" s="10"/>
      <c r="C4" s="10"/>
      <c r="D4" s="10"/>
      <c r="E4" s="372" t="s">
        <v>454</v>
      </c>
      <c r="F4" s="372"/>
      <c r="G4" s="372"/>
      <c r="H4" s="23"/>
      <c r="I4" s="23"/>
      <c r="J4" s="23"/>
      <c r="K4" s="23"/>
      <c r="L4" s="28"/>
    </row>
    <row r="5" spans="1:12" ht="66" customHeight="1">
      <c r="A5" s="6" t="s">
        <v>0</v>
      </c>
      <c r="B5" s="13" t="s">
        <v>3</v>
      </c>
      <c r="C5" s="13" t="s">
        <v>2</v>
      </c>
      <c r="D5" s="13" t="s">
        <v>22</v>
      </c>
      <c r="E5" s="13" t="s">
        <v>23</v>
      </c>
      <c r="F5" s="13" t="s">
        <v>24</v>
      </c>
      <c r="G5" s="13" t="s">
        <v>4</v>
      </c>
      <c r="H5" s="23"/>
      <c r="I5" s="23"/>
      <c r="J5" s="23"/>
      <c r="K5" s="23"/>
      <c r="L5" s="28"/>
    </row>
    <row r="6" spans="1:12" s="10" customFormat="1" ht="12.75" customHeight="1">
      <c r="A6" s="6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23"/>
      <c r="I6" s="23"/>
      <c r="J6" s="23"/>
      <c r="K6" s="23"/>
      <c r="L6" s="28"/>
    </row>
    <row r="7" spans="1:12" ht="96.75" customHeight="1">
      <c r="A7" s="17">
        <v>1</v>
      </c>
      <c r="B7" s="8" t="s">
        <v>12</v>
      </c>
      <c r="C7" s="9" t="s">
        <v>15</v>
      </c>
      <c r="D7" s="16" t="s">
        <v>462</v>
      </c>
      <c r="E7" s="14" t="s">
        <v>17</v>
      </c>
      <c r="F7" s="32">
        <v>97737.3</v>
      </c>
      <c r="G7" s="14"/>
      <c r="H7" s="28"/>
      <c r="I7" s="28"/>
      <c r="J7" s="28"/>
      <c r="K7" s="28"/>
      <c r="L7" s="28"/>
    </row>
    <row r="8" spans="1:12" ht="95.25" customHeight="1">
      <c r="A8" s="17">
        <v>2</v>
      </c>
      <c r="B8" s="8" t="s">
        <v>13</v>
      </c>
      <c r="C8" s="9" t="s">
        <v>15</v>
      </c>
      <c r="D8" s="16" t="s">
        <v>464</v>
      </c>
      <c r="E8" s="14" t="s">
        <v>18</v>
      </c>
      <c r="F8" s="34">
        <v>46643.2</v>
      </c>
      <c r="G8" s="14"/>
      <c r="H8" s="22"/>
      <c r="I8" s="22"/>
      <c r="J8" s="22"/>
      <c r="K8" s="22"/>
      <c r="L8" s="21"/>
    </row>
    <row r="9" spans="1:12" ht="88.5" customHeight="1">
      <c r="A9" s="18">
        <v>3</v>
      </c>
      <c r="B9" s="8" t="s">
        <v>11</v>
      </c>
      <c r="C9" s="9" t="s">
        <v>15</v>
      </c>
      <c r="D9" s="16" t="s">
        <v>367</v>
      </c>
      <c r="E9" s="14" t="s">
        <v>19</v>
      </c>
      <c r="F9" s="32">
        <v>402154.8</v>
      </c>
      <c r="G9" s="14"/>
      <c r="H9" s="22"/>
      <c r="I9" s="22"/>
      <c r="J9" s="22"/>
      <c r="K9" s="22"/>
      <c r="L9" s="21"/>
    </row>
    <row r="10" spans="1:12" s="10" customFormat="1" ht="124.5" customHeight="1">
      <c r="A10" s="17">
        <v>4</v>
      </c>
      <c r="B10" s="8" t="s">
        <v>14</v>
      </c>
      <c r="C10" s="9" t="s">
        <v>15</v>
      </c>
      <c r="D10" s="14" t="s">
        <v>417</v>
      </c>
      <c r="E10" s="14" t="s">
        <v>20</v>
      </c>
      <c r="F10" s="338">
        <v>14658</v>
      </c>
      <c r="G10" s="14"/>
      <c r="H10" s="22"/>
      <c r="I10" s="22"/>
      <c r="J10" s="22"/>
      <c r="K10" s="22"/>
      <c r="L10" s="21"/>
    </row>
    <row r="11" spans="1:12" ht="87" customHeight="1">
      <c r="A11" s="17">
        <v>5</v>
      </c>
      <c r="B11" s="29" t="s">
        <v>26</v>
      </c>
      <c r="C11" s="9" t="s">
        <v>15</v>
      </c>
      <c r="D11" s="14" t="s">
        <v>463</v>
      </c>
      <c r="E11" s="7" t="s">
        <v>25</v>
      </c>
      <c r="F11" s="251">
        <v>7442.4</v>
      </c>
      <c r="G11" s="14"/>
      <c r="H11" s="21"/>
      <c r="I11" s="21"/>
      <c r="J11" s="21"/>
      <c r="K11" s="21"/>
      <c r="L11" s="21"/>
    </row>
    <row r="12" spans="1:12" s="10" customFormat="1" ht="126.75" customHeight="1">
      <c r="A12" s="17">
        <v>6</v>
      </c>
      <c r="B12" s="8" t="s">
        <v>368</v>
      </c>
      <c r="C12" s="8" t="s">
        <v>452</v>
      </c>
      <c r="D12" s="8" t="s">
        <v>406</v>
      </c>
      <c r="E12" s="14" t="s">
        <v>369</v>
      </c>
      <c r="F12" s="212">
        <v>34558.1</v>
      </c>
      <c r="G12" s="14"/>
      <c r="H12" s="21"/>
      <c r="I12" s="21"/>
      <c r="J12" s="21"/>
      <c r="K12" s="21"/>
      <c r="L12" s="21"/>
    </row>
    <row r="13" spans="1:12" ht="123" customHeight="1">
      <c r="A13" s="246">
        <v>7</v>
      </c>
      <c r="B13" s="8" t="s">
        <v>370</v>
      </c>
      <c r="C13" s="16" t="s">
        <v>452</v>
      </c>
      <c r="D13" s="8" t="s">
        <v>453</v>
      </c>
      <c r="E13" s="14" t="s">
        <v>371</v>
      </c>
      <c r="F13" s="212">
        <v>7024.5</v>
      </c>
      <c r="G13" s="14"/>
      <c r="H13" s="21"/>
      <c r="I13" s="21"/>
      <c r="J13" s="21"/>
      <c r="K13" s="21"/>
      <c r="L13" s="21"/>
    </row>
    <row r="14" spans="1:7" ht="124.5" customHeight="1">
      <c r="A14" s="246">
        <v>8</v>
      </c>
      <c r="B14" s="8" t="s">
        <v>372</v>
      </c>
      <c r="C14" s="16" t="s">
        <v>452</v>
      </c>
      <c r="D14" s="8" t="s">
        <v>395</v>
      </c>
      <c r="E14" s="14" t="s">
        <v>373</v>
      </c>
      <c r="F14" s="212">
        <v>21730.1</v>
      </c>
      <c r="G14" s="14"/>
    </row>
    <row r="15" spans="1:7" ht="113.25" customHeight="1">
      <c r="A15" s="246">
        <v>9</v>
      </c>
      <c r="B15" s="8" t="s">
        <v>374</v>
      </c>
      <c r="C15" s="16" t="s">
        <v>452</v>
      </c>
      <c r="D15" s="8" t="s">
        <v>396</v>
      </c>
      <c r="E15" s="14" t="s">
        <v>375</v>
      </c>
      <c r="F15" s="212">
        <v>3622.9</v>
      </c>
      <c r="G15" s="14"/>
    </row>
    <row r="16" spans="1:7" ht="105" customHeight="1">
      <c r="A16" s="246">
        <v>10</v>
      </c>
      <c r="B16" s="8" t="s">
        <v>376</v>
      </c>
      <c r="C16" s="16" t="s">
        <v>452</v>
      </c>
      <c r="D16" s="8" t="s">
        <v>397</v>
      </c>
      <c r="E16" s="14" t="s">
        <v>377</v>
      </c>
      <c r="F16" s="212">
        <v>7073</v>
      </c>
      <c r="G16" s="14"/>
    </row>
    <row r="17" spans="1:7" ht="108.75" customHeight="1">
      <c r="A17" s="246">
        <v>11</v>
      </c>
      <c r="B17" s="8" t="s">
        <v>378</v>
      </c>
      <c r="C17" s="16" t="s">
        <v>452</v>
      </c>
      <c r="D17" s="16" t="s">
        <v>398</v>
      </c>
      <c r="E17" s="14" t="s">
        <v>379</v>
      </c>
      <c r="F17" s="212">
        <v>4202.8</v>
      </c>
      <c r="G17" s="14"/>
    </row>
    <row r="18" spans="1:7" ht="118.5" customHeight="1">
      <c r="A18" s="246">
        <v>12</v>
      </c>
      <c r="B18" s="8" t="s">
        <v>380</v>
      </c>
      <c r="C18" s="16" t="s">
        <v>452</v>
      </c>
      <c r="D18" s="16" t="s">
        <v>399</v>
      </c>
      <c r="E18" s="14" t="s">
        <v>381</v>
      </c>
      <c r="F18" s="212">
        <v>4029.5</v>
      </c>
      <c r="G18" s="14"/>
    </row>
    <row r="19" spans="1:7" ht="126.75" customHeight="1">
      <c r="A19" s="246">
        <v>13</v>
      </c>
      <c r="B19" s="8" t="s">
        <v>382</v>
      </c>
      <c r="C19" s="213" t="s">
        <v>452</v>
      </c>
      <c r="D19" s="213" t="s">
        <v>400</v>
      </c>
      <c r="E19" s="14" t="s">
        <v>383</v>
      </c>
      <c r="F19" s="212">
        <v>3824.9</v>
      </c>
      <c r="G19" s="14"/>
    </row>
    <row r="20" spans="1:7" ht="123.75" customHeight="1">
      <c r="A20" s="246">
        <v>14</v>
      </c>
      <c r="B20" s="8" t="s">
        <v>384</v>
      </c>
      <c r="C20" s="213" t="s">
        <v>452</v>
      </c>
      <c r="D20" s="213" t="s">
        <v>401</v>
      </c>
      <c r="E20" s="14" t="s">
        <v>385</v>
      </c>
      <c r="F20" s="212">
        <v>5359</v>
      </c>
      <c r="G20" s="14"/>
    </row>
    <row r="21" spans="1:7" s="10" customFormat="1" ht="150" customHeight="1">
      <c r="A21" s="252">
        <v>15</v>
      </c>
      <c r="B21" s="8" t="s">
        <v>455</v>
      </c>
      <c r="C21" s="9" t="s">
        <v>456</v>
      </c>
      <c r="D21" s="16" t="s">
        <v>457</v>
      </c>
      <c r="E21" s="14" t="s">
        <v>458</v>
      </c>
      <c r="F21" s="212"/>
      <c r="G21" s="14"/>
    </row>
    <row r="22" spans="1:7" ht="121.5" customHeight="1">
      <c r="A22" s="246">
        <v>16</v>
      </c>
      <c r="B22" s="8" t="s">
        <v>386</v>
      </c>
      <c r="C22" s="16" t="s">
        <v>452</v>
      </c>
      <c r="D22" s="16" t="s">
        <v>459</v>
      </c>
      <c r="E22" s="14" t="s">
        <v>458</v>
      </c>
      <c r="F22" s="212">
        <v>5374.5</v>
      </c>
      <c r="G22" s="14"/>
    </row>
    <row r="23" spans="1:7" ht="140.25" customHeight="1">
      <c r="A23" s="246">
        <v>17</v>
      </c>
      <c r="B23" s="8" t="s">
        <v>387</v>
      </c>
      <c r="C23" s="213" t="s">
        <v>452</v>
      </c>
      <c r="D23" s="213" t="s">
        <v>402</v>
      </c>
      <c r="E23" s="14" t="s">
        <v>388</v>
      </c>
      <c r="F23" s="212">
        <v>8579.2</v>
      </c>
      <c r="G23" s="14"/>
    </row>
    <row r="24" spans="1:7" s="10" customFormat="1" ht="140.25" customHeight="1">
      <c r="A24" s="246">
        <v>18</v>
      </c>
      <c r="B24" s="8" t="s">
        <v>460</v>
      </c>
      <c r="C24" s="247" t="s">
        <v>456</v>
      </c>
      <c r="D24" s="213" t="s">
        <v>461</v>
      </c>
      <c r="E24" s="14" t="s">
        <v>388</v>
      </c>
      <c r="F24" s="212"/>
      <c r="G24" s="14"/>
    </row>
    <row r="25" spans="1:7" ht="111" customHeight="1">
      <c r="A25" s="246">
        <v>19</v>
      </c>
      <c r="B25" s="8" t="s">
        <v>389</v>
      </c>
      <c r="C25" s="16" t="s">
        <v>452</v>
      </c>
      <c r="D25" s="16" t="s">
        <v>403</v>
      </c>
      <c r="E25" s="14" t="s">
        <v>390</v>
      </c>
      <c r="F25" s="212">
        <v>4015.1</v>
      </c>
      <c r="G25" s="14"/>
    </row>
    <row r="26" spans="1:7" ht="114.75">
      <c r="A26" s="246">
        <v>20</v>
      </c>
      <c r="B26" s="8" t="s">
        <v>391</v>
      </c>
      <c r="C26" s="16" t="s">
        <v>452</v>
      </c>
      <c r="D26" s="16" t="s">
        <v>404</v>
      </c>
      <c r="E26" s="14" t="s">
        <v>392</v>
      </c>
      <c r="F26" s="212">
        <v>3574.9</v>
      </c>
      <c r="G26" s="14"/>
    </row>
    <row r="27" spans="1:7" ht="114.75">
      <c r="A27" s="246">
        <v>21</v>
      </c>
      <c r="B27" s="8" t="s">
        <v>393</v>
      </c>
      <c r="C27" s="16" t="s">
        <v>452</v>
      </c>
      <c r="D27" s="16" t="s">
        <v>405</v>
      </c>
      <c r="E27" s="14" t="s">
        <v>394</v>
      </c>
      <c r="F27" s="212">
        <v>3905.8</v>
      </c>
      <c r="G27" s="14"/>
    </row>
  </sheetData>
  <sheetProtection/>
  <mergeCells count="3">
    <mergeCell ref="A2:G2"/>
    <mergeCell ref="A3:G3"/>
    <mergeCell ref="E4:G4"/>
  </mergeCells>
  <printOptions/>
  <pageMargins left="0.52" right="0.41" top="0.35" bottom="0.3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SheetLayoutView="100" zoomScalePageLayoutView="0" workbookViewId="0" topLeftCell="A1">
      <selection activeCell="E4" sqref="E4:G4"/>
    </sheetView>
  </sheetViews>
  <sheetFormatPr defaultColWidth="9.140625" defaultRowHeight="15"/>
  <cols>
    <col min="1" max="1" width="5.28125" style="0" customWidth="1"/>
    <col min="2" max="2" width="34.57421875" style="0" customWidth="1"/>
    <col min="3" max="3" width="23.421875" style="0" customWidth="1"/>
    <col min="4" max="4" width="14.28125" style="0" customWidth="1"/>
    <col min="5" max="5" width="19.7109375" style="0" customWidth="1"/>
    <col min="6" max="6" width="15.00390625" style="0" customWidth="1"/>
    <col min="7" max="7" width="13.00390625" style="0" customWidth="1"/>
  </cols>
  <sheetData>
    <row r="2" spans="1:7" ht="15">
      <c r="A2" s="370" t="s">
        <v>27</v>
      </c>
      <c r="B2" s="371"/>
      <c r="C2" s="371"/>
      <c r="D2" s="371"/>
      <c r="E2" s="371"/>
      <c r="F2" s="371"/>
      <c r="G2" s="371"/>
    </row>
    <row r="3" spans="1:7" ht="21" customHeight="1">
      <c r="A3" s="370" t="s">
        <v>21</v>
      </c>
      <c r="B3" s="371"/>
      <c r="C3" s="371"/>
      <c r="D3" s="371"/>
      <c r="E3" s="371"/>
      <c r="F3" s="371"/>
      <c r="G3" s="371"/>
    </row>
    <row r="4" spans="5:7" ht="16.5" customHeight="1">
      <c r="E4" s="372" t="s">
        <v>454</v>
      </c>
      <c r="F4" s="372"/>
      <c r="G4" s="372"/>
    </row>
    <row r="5" spans="1:7" ht="92.25" customHeight="1">
      <c r="A5" s="6" t="s">
        <v>0</v>
      </c>
      <c r="B5" s="13" t="s">
        <v>3</v>
      </c>
      <c r="C5" s="13" t="s">
        <v>2</v>
      </c>
      <c r="D5" s="13" t="s">
        <v>22</v>
      </c>
      <c r="E5" s="13" t="s">
        <v>16</v>
      </c>
      <c r="F5" s="13" t="s">
        <v>9</v>
      </c>
      <c r="G5" s="13" t="s">
        <v>4</v>
      </c>
    </row>
    <row r="6" spans="1:7" ht="63" customHeight="1">
      <c r="A6" s="17"/>
      <c r="B6" s="30" t="s">
        <v>28</v>
      </c>
      <c r="C6" s="31" t="s">
        <v>28</v>
      </c>
      <c r="D6" s="32" t="s">
        <v>28</v>
      </c>
      <c r="E6" s="33" t="s">
        <v>28</v>
      </c>
      <c r="F6" s="34" t="s">
        <v>28</v>
      </c>
      <c r="G6" s="33" t="s">
        <v>28</v>
      </c>
    </row>
    <row r="7" spans="1:7" ht="16.5">
      <c r="A7" s="3"/>
      <c r="B7" s="4"/>
      <c r="C7" s="3"/>
      <c r="D7" s="3"/>
      <c r="E7" s="3"/>
      <c r="F7" s="3"/>
      <c r="G7" s="3"/>
    </row>
    <row r="8" spans="1:7" ht="15.75">
      <c r="A8" s="3"/>
      <c r="B8" s="19" t="s">
        <v>363</v>
      </c>
      <c r="C8" s="15"/>
      <c r="D8" s="15"/>
      <c r="E8" s="19"/>
      <c r="F8" s="3"/>
      <c r="G8" s="3"/>
    </row>
    <row r="9" spans="1:7" ht="18" customHeight="1">
      <c r="A9" s="3"/>
      <c r="B9" s="19" t="s">
        <v>364</v>
      </c>
      <c r="C9" s="15"/>
      <c r="D9" s="15"/>
      <c r="E9" s="20" t="s">
        <v>365</v>
      </c>
      <c r="F9" s="3"/>
      <c r="G9" s="3"/>
    </row>
    <row r="10" spans="1:7" ht="16.5" customHeight="1">
      <c r="A10" s="3"/>
      <c r="B10" s="11" t="s">
        <v>366</v>
      </c>
      <c r="C10" s="12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</sheetData>
  <sheetProtection/>
  <mergeCells count="3">
    <mergeCell ref="A2:G2"/>
    <mergeCell ref="A3:G3"/>
    <mergeCell ref="E4:G4"/>
  </mergeCells>
  <printOptions/>
  <pageMargins left="0.7086614173228347" right="0.7086614173228347" top="0.35" bottom="0.35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0"/>
  <sheetViews>
    <sheetView tabSelected="1" zoomScale="72" zoomScaleNormal="72" zoomScalePageLayoutView="0" workbookViewId="0" topLeftCell="A1">
      <pane xSplit="10" ySplit="9" topLeftCell="K196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A150" sqref="A150:N198"/>
    </sheetView>
  </sheetViews>
  <sheetFormatPr defaultColWidth="9.140625" defaultRowHeight="15"/>
  <cols>
    <col min="1" max="1" width="6.421875" style="0" customWidth="1"/>
    <col min="2" max="2" width="21.421875" style="0" customWidth="1"/>
    <col min="3" max="3" width="7.00390625" style="0" customWidth="1"/>
    <col min="4" max="4" width="10.00390625" style="0" customWidth="1"/>
    <col min="5" max="5" width="9.8515625" style="0" customWidth="1"/>
    <col min="6" max="6" width="9.421875" style="0" customWidth="1"/>
    <col min="7" max="7" width="8.7109375" style="0" customWidth="1"/>
    <col min="8" max="8" width="8.8515625" style="0" customWidth="1"/>
    <col min="9" max="9" width="9.57421875" style="0" customWidth="1"/>
    <col min="10" max="10" width="9.8515625" style="0" customWidth="1"/>
    <col min="11" max="11" width="10.140625" style="0" customWidth="1"/>
    <col min="12" max="13" width="9.00390625" style="0" customWidth="1"/>
    <col min="14" max="14" width="9.140625" style="0" customWidth="1"/>
    <col min="15" max="15" width="36.28125" style="0" customWidth="1"/>
    <col min="16" max="16" width="13.57421875" style="0" customWidth="1"/>
    <col min="17" max="17" width="11.57421875" style="0" customWidth="1"/>
    <col min="18" max="18" width="7.00390625" style="0" customWidth="1"/>
  </cols>
  <sheetData>
    <row r="1" spans="1:18" ht="15">
      <c r="A1" s="558" t="s">
        <v>407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ht="15">
      <c r="A2" s="560" t="s">
        <v>0</v>
      </c>
      <c r="B2" s="561" t="s">
        <v>134</v>
      </c>
      <c r="C2" s="564" t="s">
        <v>2</v>
      </c>
      <c r="D2" s="551" t="s">
        <v>135</v>
      </c>
      <c r="E2" s="552"/>
      <c r="F2" s="552"/>
      <c r="G2" s="552"/>
      <c r="H2" s="552"/>
      <c r="I2" s="552"/>
      <c r="J2" s="552"/>
      <c r="K2" s="552"/>
      <c r="L2" s="552"/>
      <c r="M2" s="552"/>
      <c r="N2" s="564" t="s">
        <v>150</v>
      </c>
      <c r="O2" s="564" t="s">
        <v>136</v>
      </c>
      <c r="P2" s="564" t="s">
        <v>29</v>
      </c>
      <c r="Q2" s="564" t="s">
        <v>137</v>
      </c>
      <c r="R2" s="564" t="s">
        <v>30</v>
      </c>
    </row>
    <row r="3" spans="1:18" ht="15">
      <c r="A3" s="560"/>
      <c r="B3" s="562"/>
      <c r="C3" s="565"/>
      <c r="D3" s="551" t="s">
        <v>138</v>
      </c>
      <c r="E3" s="552"/>
      <c r="F3" s="553" t="s">
        <v>139</v>
      </c>
      <c r="G3" s="554"/>
      <c r="H3" s="554"/>
      <c r="I3" s="554"/>
      <c r="J3" s="554"/>
      <c r="K3" s="554"/>
      <c r="L3" s="554"/>
      <c r="M3" s="555"/>
      <c r="N3" s="566"/>
      <c r="O3" s="565"/>
      <c r="P3" s="565"/>
      <c r="Q3" s="565"/>
      <c r="R3" s="565"/>
    </row>
    <row r="4" spans="1:18" ht="27" customHeight="1">
      <c r="A4" s="560"/>
      <c r="B4" s="562"/>
      <c r="C4" s="565"/>
      <c r="D4" s="552"/>
      <c r="E4" s="552"/>
      <c r="F4" s="556" t="s">
        <v>140</v>
      </c>
      <c r="G4" s="557"/>
      <c r="H4" s="556" t="s">
        <v>141</v>
      </c>
      <c r="I4" s="557"/>
      <c r="J4" s="556" t="s">
        <v>142</v>
      </c>
      <c r="K4" s="557"/>
      <c r="L4" s="556" t="s">
        <v>143</v>
      </c>
      <c r="M4" s="557"/>
      <c r="N4" s="566"/>
      <c r="O4" s="565"/>
      <c r="P4" s="565"/>
      <c r="Q4" s="565"/>
      <c r="R4" s="565"/>
    </row>
    <row r="5" spans="1:18" ht="31.5" customHeight="1">
      <c r="A5" s="552"/>
      <c r="B5" s="563"/>
      <c r="C5" s="563"/>
      <c r="D5" s="51" t="s">
        <v>144</v>
      </c>
      <c r="E5" s="112" t="s">
        <v>145</v>
      </c>
      <c r="F5" s="51" t="s">
        <v>144</v>
      </c>
      <c r="G5" s="112" t="s">
        <v>145</v>
      </c>
      <c r="H5" s="51" t="s">
        <v>144</v>
      </c>
      <c r="I5" s="112" t="s">
        <v>145</v>
      </c>
      <c r="J5" s="51" t="s">
        <v>144</v>
      </c>
      <c r="K5" s="112" t="s">
        <v>145</v>
      </c>
      <c r="L5" s="51" t="s">
        <v>144</v>
      </c>
      <c r="M5" s="112" t="s">
        <v>145</v>
      </c>
      <c r="N5" s="563"/>
      <c r="O5" s="563"/>
      <c r="P5" s="563"/>
      <c r="Q5" s="563"/>
      <c r="R5" s="563"/>
    </row>
    <row r="6" spans="1:18" ht="15">
      <c r="A6" s="80">
        <v>1</v>
      </c>
      <c r="B6" s="35">
        <v>2</v>
      </c>
      <c r="C6" s="35">
        <v>3</v>
      </c>
      <c r="D6" s="35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7">
        <v>15</v>
      </c>
      <c r="P6" s="37">
        <v>16</v>
      </c>
      <c r="Q6" s="37">
        <v>17</v>
      </c>
      <c r="R6" s="37">
        <v>18</v>
      </c>
    </row>
    <row r="7" spans="1:18" s="10" customFormat="1" ht="21.75" customHeight="1">
      <c r="A7" s="106"/>
      <c r="B7" s="108" t="s">
        <v>74</v>
      </c>
      <c r="C7" s="105"/>
      <c r="D7" s="107">
        <f aca="true" t="shared" si="0" ref="D7:M7">D9+D60+D90+D144+D199</f>
        <v>717628.6</v>
      </c>
      <c r="E7" s="107">
        <f t="shared" si="0"/>
        <v>860301.6699999999</v>
      </c>
      <c r="F7" s="107">
        <f t="shared" si="0"/>
        <v>37987</v>
      </c>
      <c r="G7" s="107">
        <f t="shared" si="0"/>
        <v>76236.23999999999</v>
      </c>
      <c r="H7" s="107">
        <f t="shared" si="0"/>
        <v>388417.9</v>
      </c>
      <c r="I7" s="107">
        <f t="shared" si="0"/>
        <v>358512.28</v>
      </c>
      <c r="J7" s="107">
        <f t="shared" si="0"/>
        <v>254072.50000000003</v>
      </c>
      <c r="K7" s="107">
        <f t="shared" si="0"/>
        <v>372898.62999999995</v>
      </c>
      <c r="L7" s="107">
        <f t="shared" si="0"/>
        <v>37151.2</v>
      </c>
      <c r="M7" s="107">
        <f t="shared" si="0"/>
        <v>52654.520000000004</v>
      </c>
      <c r="N7" s="211">
        <f>E7/D7*100</f>
        <v>119.88118505867797</v>
      </c>
      <c r="O7" s="106"/>
      <c r="P7" s="106"/>
      <c r="Q7" s="106"/>
      <c r="R7" s="106"/>
    </row>
    <row r="8" spans="1:18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3" customFormat="1" ht="69" customHeight="1">
      <c r="A9" s="133" t="s">
        <v>7</v>
      </c>
      <c r="B9" s="134" t="s">
        <v>106</v>
      </c>
      <c r="C9" s="135" t="s">
        <v>31</v>
      </c>
      <c r="D9" s="136">
        <f aca="true" t="shared" si="1" ref="D9:M9">D11+D29+D35+D37+D40+D47+D51+D54</f>
        <v>152168.9</v>
      </c>
      <c r="E9" s="136">
        <f t="shared" si="1"/>
        <v>152168.9</v>
      </c>
      <c r="F9" s="137">
        <f t="shared" si="1"/>
        <v>714</v>
      </c>
      <c r="G9" s="137">
        <f t="shared" si="1"/>
        <v>714</v>
      </c>
      <c r="H9" s="136">
        <f t="shared" si="1"/>
        <v>53787.8</v>
      </c>
      <c r="I9" s="136">
        <f t="shared" si="1"/>
        <v>53787.8</v>
      </c>
      <c r="J9" s="136">
        <f t="shared" si="1"/>
        <v>97667.1</v>
      </c>
      <c r="K9" s="136">
        <f t="shared" si="1"/>
        <v>97667.1</v>
      </c>
      <c r="L9" s="137">
        <f t="shared" si="1"/>
        <v>0</v>
      </c>
      <c r="M9" s="137">
        <f t="shared" si="1"/>
        <v>0</v>
      </c>
      <c r="N9" s="215">
        <f>E9/D9*100</f>
        <v>100</v>
      </c>
      <c r="O9" s="138"/>
      <c r="P9" s="138"/>
      <c r="Q9" s="138"/>
      <c r="R9" s="138"/>
    </row>
    <row r="10" spans="1:18" s="3" customFormat="1" ht="12" customHeight="1">
      <c r="A10" s="536" t="s">
        <v>72</v>
      </c>
      <c r="B10" s="537"/>
      <c r="C10" s="538"/>
      <c r="D10" s="53"/>
      <c r="E10" s="54"/>
      <c r="F10" s="55"/>
      <c r="G10" s="54"/>
      <c r="H10" s="55"/>
      <c r="I10" s="54"/>
      <c r="J10" s="55"/>
      <c r="K10" s="54"/>
      <c r="L10" s="55"/>
      <c r="M10" s="54"/>
      <c r="N10" s="56"/>
      <c r="O10" s="56"/>
      <c r="P10" s="56"/>
      <c r="Q10" s="56"/>
      <c r="R10" s="56"/>
    </row>
    <row r="11" spans="1:18" s="3" customFormat="1" ht="93.75" customHeight="1">
      <c r="A11" s="543" t="s">
        <v>5</v>
      </c>
      <c r="B11" s="575" t="s">
        <v>73</v>
      </c>
      <c r="C11" s="546" t="s">
        <v>32</v>
      </c>
      <c r="D11" s="413">
        <f>D15+D18+D19+D20+D21</f>
        <v>114705.3</v>
      </c>
      <c r="E11" s="413">
        <f aca="true" t="shared" si="2" ref="E11:M11">E15+E18+E19+E20+E21</f>
        <v>114705.3</v>
      </c>
      <c r="F11" s="413">
        <f t="shared" si="2"/>
        <v>714</v>
      </c>
      <c r="G11" s="413">
        <f t="shared" si="2"/>
        <v>714</v>
      </c>
      <c r="H11" s="413">
        <f t="shared" si="2"/>
        <v>52582.8</v>
      </c>
      <c r="I11" s="413">
        <f t="shared" si="2"/>
        <v>52582.8</v>
      </c>
      <c r="J11" s="413">
        <f t="shared" si="2"/>
        <v>61408.5</v>
      </c>
      <c r="K11" s="413">
        <f t="shared" si="2"/>
        <v>61408.5</v>
      </c>
      <c r="L11" s="413">
        <f t="shared" si="2"/>
        <v>0</v>
      </c>
      <c r="M11" s="413">
        <f t="shared" si="2"/>
        <v>0</v>
      </c>
      <c r="N11" s="413">
        <f>E11/D11*100</f>
        <v>100</v>
      </c>
      <c r="O11" s="90" t="s">
        <v>227</v>
      </c>
      <c r="P11" s="256" t="s">
        <v>228</v>
      </c>
      <c r="Q11" s="257">
        <v>0</v>
      </c>
      <c r="R11" s="258">
        <v>1</v>
      </c>
    </row>
    <row r="12" spans="1:18" s="10" customFormat="1" ht="35.25" customHeight="1">
      <c r="A12" s="574"/>
      <c r="B12" s="576"/>
      <c r="C12" s="57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90" t="s">
        <v>229</v>
      </c>
      <c r="P12" s="256" t="s">
        <v>230</v>
      </c>
      <c r="Q12" s="257">
        <v>0.361</v>
      </c>
      <c r="R12" s="259">
        <v>1</v>
      </c>
    </row>
    <row r="13" spans="1:18" s="10" customFormat="1" ht="56.25" customHeight="1">
      <c r="A13" s="574"/>
      <c r="B13" s="577"/>
      <c r="C13" s="579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90" t="s">
        <v>231</v>
      </c>
      <c r="P13" s="260" t="s">
        <v>232</v>
      </c>
      <c r="Q13" s="261">
        <v>0.0197</v>
      </c>
      <c r="R13" s="262">
        <v>1</v>
      </c>
    </row>
    <row r="14" spans="1:18" ht="12.75" customHeight="1">
      <c r="A14" s="528" t="s">
        <v>33</v>
      </c>
      <c r="B14" s="529"/>
      <c r="C14" s="530"/>
      <c r="D14" s="115"/>
      <c r="E14" s="140"/>
      <c r="F14" s="141"/>
      <c r="G14" s="140"/>
      <c r="H14" s="141"/>
      <c r="I14" s="140"/>
      <c r="J14" s="141"/>
      <c r="K14" s="140"/>
      <c r="L14" s="141"/>
      <c r="M14" s="140"/>
      <c r="N14" s="142"/>
      <c r="O14" s="142"/>
      <c r="P14" s="263"/>
      <c r="Q14" s="263"/>
      <c r="R14" s="56"/>
    </row>
    <row r="15" spans="1:18" ht="93" customHeight="1">
      <c r="A15" s="461" t="s">
        <v>34</v>
      </c>
      <c r="B15" s="396" t="s">
        <v>250</v>
      </c>
      <c r="C15" s="396" t="s">
        <v>32</v>
      </c>
      <c r="D15" s="466">
        <f>F15+H15+J15+L15</f>
        <v>9121.3</v>
      </c>
      <c r="E15" s="466">
        <f>G15+I15+K15+M15</f>
        <v>9121.3</v>
      </c>
      <c r="F15" s="396">
        <v>0</v>
      </c>
      <c r="G15" s="396">
        <v>0</v>
      </c>
      <c r="H15" s="396">
        <v>0</v>
      </c>
      <c r="I15" s="396">
        <v>0</v>
      </c>
      <c r="J15" s="466">
        <v>9121.3</v>
      </c>
      <c r="K15" s="466">
        <v>9121.3</v>
      </c>
      <c r="L15" s="466">
        <v>0</v>
      </c>
      <c r="M15" s="466">
        <v>0</v>
      </c>
      <c r="N15" s="469">
        <f>E15/D15*100</f>
        <v>100</v>
      </c>
      <c r="O15" s="49" t="s">
        <v>227</v>
      </c>
      <c r="P15" s="264" t="s">
        <v>228</v>
      </c>
      <c r="Q15" s="265">
        <v>0</v>
      </c>
      <c r="R15" s="266">
        <v>1</v>
      </c>
    </row>
    <row r="16" spans="1:18" s="10" customFormat="1" ht="34.5" customHeight="1">
      <c r="A16" s="461"/>
      <c r="B16" s="397"/>
      <c r="C16" s="474"/>
      <c r="D16" s="467"/>
      <c r="E16" s="467"/>
      <c r="F16" s="397"/>
      <c r="G16" s="397"/>
      <c r="H16" s="397"/>
      <c r="I16" s="397"/>
      <c r="J16" s="467"/>
      <c r="K16" s="467"/>
      <c r="L16" s="467"/>
      <c r="M16" s="467"/>
      <c r="N16" s="470"/>
      <c r="O16" s="49" t="s">
        <v>229</v>
      </c>
      <c r="P16" s="264" t="s">
        <v>230</v>
      </c>
      <c r="Q16" s="265">
        <v>0.361</v>
      </c>
      <c r="R16" s="266">
        <v>1</v>
      </c>
    </row>
    <row r="17" spans="1:18" s="10" customFormat="1" ht="58.5" customHeight="1">
      <c r="A17" s="461"/>
      <c r="B17" s="398"/>
      <c r="C17" s="475"/>
      <c r="D17" s="468"/>
      <c r="E17" s="468"/>
      <c r="F17" s="398"/>
      <c r="G17" s="398"/>
      <c r="H17" s="398"/>
      <c r="I17" s="398"/>
      <c r="J17" s="468"/>
      <c r="K17" s="468"/>
      <c r="L17" s="468"/>
      <c r="M17" s="468"/>
      <c r="N17" s="471"/>
      <c r="O17" s="49" t="s">
        <v>231</v>
      </c>
      <c r="P17" s="267" t="s">
        <v>232</v>
      </c>
      <c r="Q17" s="268">
        <v>1.97</v>
      </c>
      <c r="R17" s="260">
        <v>100</v>
      </c>
    </row>
    <row r="18" spans="1:18" ht="56.25" customHeight="1">
      <c r="A18" s="62" t="s">
        <v>35</v>
      </c>
      <c r="B18" s="58" t="s">
        <v>251</v>
      </c>
      <c r="C18" s="58" t="s">
        <v>32</v>
      </c>
      <c r="D18" s="104">
        <f aca="true" t="shared" si="3" ref="D18:E21">F18+H18+J18+L18</f>
        <v>10664</v>
      </c>
      <c r="E18" s="104">
        <f t="shared" si="3"/>
        <v>10664</v>
      </c>
      <c r="F18" s="62">
        <v>0</v>
      </c>
      <c r="G18" s="62">
        <v>0</v>
      </c>
      <c r="H18" s="62">
        <v>0</v>
      </c>
      <c r="I18" s="62">
        <v>0</v>
      </c>
      <c r="J18" s="104">
        <v>10664</v>
      </c>
      <c r="K18" s="104">
        <v>10664</v>
      </c>
      <c r="L18" s="144">
        <v>0</v>
      </c>
      <c r="M18" s="144">
        <v>0</v>
      </c>
      <c r="N18" s="60">
        <f>E18/D18*100</f>
        <v>100</v>
      </c>
      <c r="O18" s="49" t="s">
        <v>233</v>
      </c>
      <c r="P18" s="269" t="s">
        <v>234</v>
      </c>
      <c r="Q18" s="270" t="s">
        <v>429</v>
      </c>
      <c r="R18" s="271">
        <v>100</v>
      </c>
    </row>
    <row r="19" spans="1:18" ht="57.75" customHeight="1">
      <c r="A19" s="62" t="s">
        <v>312</v>
      </c>
      <c r="B19" s="58" t="s">
        <v>252</v>
      </c>
      <c r="C19" s="58" t="s">
        <v>32</v>
      </c>
      <c r="D19" s="104">
        <f t="shared" si="3"/>
        <v>26135</v>
      </c>
      <c r="E19" s="104">
        <f t="shared" si="3"/>
        <v>26135</v>
      </c>
      <c r="F19" s="62">
        <v>0</v>
      </c>
      <c r="G19" s="62">
        <v>0</v>
      </c>
      <c r="H19" s="62">
        <v>0</v>
      </c>
      <c r="I19" s="62">
        <v>0</v>
      </c>
      <c r="J19" s="146">
        <v>26135</v>
      </c>
      <c r="K19" s="146">
        <v>26135</v>
      </c>
      <c r="L19" s="70">
        <v>0</v>
      </c>
      <c r="M19" s="70">
        <v>0</v>
      </c>
      <c r="N19" s="147">
        <f>E19/D19*100</f>
        <v>100</v>
      </c>
      <c r="O19" s="90" t="s">
        <v>235</v>
      </c>
      <c r="P19" s="272" t="s">
        <v>236</v>
      </c>
      <c r="Q19" s="273">
        <v>0.01</v>
      </c>
      <c r="R19" s="262">
        <v>100</v>
      </c>
    </row>
    <row r="20" spans="1:18" ht="66.75">
      <c r="A20" s="62" t="s">
        <v>36</v>
      </c>
      <c r="B20" s="58" t="s">
        <v>253</v>
      </c>
      <c r="C20" s="58" t="s">
        <v>32</v>
      </c>
      <c r="D20" s="104">
        <f t="shared" si="3"/>
        <v>7411.1</v>
      </c>
      <c r="E20" s="104">
        <f t="shared" si="3"/>
        <v>7411.1</v>
      </c>
      <c r="F20" s="62">
        <v>0</v>
      </c>
      <c r="G20" s="62">
        <v>0</v>
      </c>
      <c r="H20" s="62">
        <v>0</v>
      </c>
      <c r="I20" s="62">
        <v>0</v>
      </c>
      <c r="J20" s="146">
        <v>7411.1</v>
      </c>
      <c r="K20" s="146">
        <v>7411.1</v>
      </c>
      <c r="L20" s="70">
        <v>0</v>
      </c>
      <c r="M20" s="70">
        <v>0</v>
      </c>
      <c r="N20" s="139">
        <f>E20/D20*100</f>
        <v>100</v>
      </c>
      <c r="O20" s="37"/>
      <c r="P20" s="80"/>
      <c r="Q20" s="80"/>
      <c r="R20" s="80"/>
    </row>
    <row r="21" spans="1:18" ht="58.5" customHeight="1">
      <c r="A21" s="396" t="s">
        <v>37</v>
      </c>
      <c r="B21" s="396" t="s">
        <v>254</v>
      </c>
      <c r="C21" s="396" t="s">
        <v>32</v>
      </c>
      <c r="D21" s="385">
        <f t="shared" si="3"/>
        <v>61373.9</v>
      </c>
      <c r="E21" s="385">
        <f t="shared" si="3"/>
        <v>61373.9</v>
      </c>
      <c r="F21" s="385">
        <v>714</v>
      </c>
      <c r="G21" s="385">
        <v>714</v>
      </c>
      <c r="H21" s="385">
        <v>52582.8</v>
      </c>
      <c r="I21" s="385">
        <v>52582.8</v>
      </c>
      <c r="J21" s="385">
        <v>8077.1</v>
      </c>
      <c r="K21" s="385">
        <v>8077.1</v>
      </c>
      <c r="L21" s="385">
        <v>0</v>
      </c>
      <c r="M21" s="388">
        <v>0</v>
      </c>
      <c r="N21" s="390">
        <f>E21/D21*100</f>
        <v>100</v>
      </c>
      <c r="O21" s="118" t="s">
        <v>233</v>
      </c>
      <c r="P21" s="274" t="s">
        <v>234</v>
      </c>
      <c r="Q21" s="242" t="s">
        <v>234</v>
      </c>
      <c r="R21" s="272">
        <v>100</v>
      </c>
    </row>
    <row r="22" spans="1:18" s="10" customFormat="1" ht="21" customHeight="1">
      <c r="A22" s="397"/>
      <c r="B22" s="397"/>
      <c r="C22" s="397"/>
      <c r="D22" s="386"/>
      <c r="E22" s="386"/>
      <c r="F22" s="386"/>
      <c r="G22" s="386"/>
      <c r="H22" s="386"/>
      <c r="I22" s="386"/>
      <c r="J22" s="386"/>
      <c r="K22" s="386"/>
      <c r="L22" s="386"/>
      <c r="M22" s="389"/>
      <c r="N22" s="391"/>
      <c r="O22" s="143" t="s">
        <v>313</v>
      </c>
      <c r="P22" s="275" t="s">
        <v>314</v>
      </c>
      <c r="Q22" s="275" t="s">
        <v>314</v>
      </c>
      <c r="R22" s="272">
        <v>100</v>
      </c>
    </row>
    <row r="23" spans="1:18" s="10" customFormat="1" ht="45.75" customHeight="1">
      <c r="A23" s="397"/>
      <c r="B23" s="397"/>
      <c r="C23" s="397"/>
      <c r="D23" s="386"/>
      <c r="E23" s="386"/>
      <c r="F23" s="386"/>
      <c r="G23" s="386"/>
      <c r="H23" s="386"/>
      <c r="I23" s="386"/>
      <c r="J23" s="386"/>
      <c r="K23" s="386"/>
      <c r="L23" s="386"/>
      <c r="M23" s="389"/>
      <c r="N23" s="391"/>
      <c r="O23" s="90" t="s">
        <v>315</v>
      </c>
      <c r="P23" s="274" t="s">
        <v>324</v>
      </c>
      <c r="Q23" s="274" t="s">
        <v>324</v>
      </c>
      <c r="R23" s="272">
        <v>100</v>
      </c>
    </row>
    <row r="24" spans="1:18" s="10" customFormat="1" ht="56.25" customHeight="1">
      <c r="A24" s="397"/>
      <c r="B24" s="397"/>
      <c r="C24" s="397"/>
      <c r="D24" s="386"/>
      <c r="E24" s="386"/>
      <c r="F24" s="386"/>
      <c r="G24" s="386"/>
      <c r="H24" s="386"/>
      <c r="I24" s="386"/>
      <c r="J24" s="386"/>
      <c r="K24" s="386"/>
      <c r="L24" s="386"/>
      <c r="M24" s="389"/>
      <c r="N24" s="391"/>
      <c r="O24" s="148" t="s">
        <v>317</v>
      </c>
      <c r="P24" s="274" t="s">
        <v>324</v>
      </c>
      <c r="Q24" s="274" t="s">
        <v>316</v>
      </c>
      <c r="R24" s="272">
        <v>100</v>
      </c>
    </row>
    <row r="25" spans="1:18" s="10" customFormat="1" ht="33.75" customHeight="1">
      <c r="A25" s="397"/>
      <c r="B25" s="397"/>
      <c r="C25" s="397"/>
      <c r="D25" s="386"/>
      <c r="E25" s="386"/>
      <c r="F25" s="386"/>
      <c r="G25" s="386"/>
      <c r="H25" s="386"/>
      <c r="I25" s="386"/>
      <c r="J25" s="386"/>
      <c r="K25" s="386"/>
      <c r="L25" s="386"/>
      <c r="M25" s="389"/>
      <c r="N25" s="391"/>
      <c r="O25" s="148" t="s">
        <v>318</v>
      </c>
      <c r="P25" s="274" t="s">
        <v>319</v>
      </c>
      <c r="Q25" s="274" t="s">
        <v>319</v>
      </c>
      <c r="R25" s="272">
        <v>100</v>
      </c>
    </row>
    <row r="26" spans="1:18" s="10" customFormat="1" ht="45" customHeight="1">
      <c r="A26" s="397"/>
      <c r="B26" s="397"/>
      <c r="C26" s="397"/>
      <c r="D26" s="386"/>
      <c r="E26" s="386"/>
      <c r="F26" s="386"/>
      <c r="G26" s="386"/>
      <c r="H26" s="386"/>
      <c r="I26" s="386"/>
      <c r="J26" s="386"/>
      <c r="K26" s="386"/>
      <c r="L26" s="386"/>
      <c r="M26" s="389"/>
      <c r="N26" s="391"/>
      <c r="O26" s="148" t="s">
        <v>320</v>
      </c>
      <c r="P26" s="255" t="s">
        <v>314</v>
      </c>
      <c r="Q26" s="255" t="s">
        <v>314</v>
      </c>
      <c r="R26" s="272">
        <v>100</v>
      </c>
    </row>
    <row r="27" spans="1:18" s="10" customFormat="1" ht="80.25" customHeight="1">
      <c r="A27" s="397"/>
      <c r="B27" s="397"/>
      <c r="C27" s="397"/>
      <c r="D27" s="386"/>
      <c r="E27" s="386"/>
      <c r="F27" s="386"/>
      <c r="G27" s="386"/>
      <c r="H27" s="386"/>
      <c r="I27" s="386"/>
      <c r="J27" s="386"/>
      <c r="K27" s="386"/>
      <c r="L27" s="386"/>
      <c r="M27" s="389"/>
      <c r="N27" s="391"/>
      <c r="O27" s="149" t="s">
        <v>321</v>
      </c>
      <c r="P27" s="276" t="s">
        <v>234</v>
      </c>
      <c r="Q27" s="276" t="s">
        <v>234</v>
      </c>
      <c r="R27" s="272">
        <v>100</v>
      </c>
    </row>
    <row r="28" spans="1:18" s="10" customFormat="1" ht="24.75" customHeight="1">
      <c r="A28" s="398"/>
      <c r="B28" s="398"/>
      <c r="C28" s="398"/>
      <c r="D28" s="387"/>
      <c r="E28" s="387"/>
      <c r="F28" s="387"/>
      <c r="G28" s="387"/>
      <c r="H28" s="387"/>
      <c r="I28" s="387"/>
      <c r="J28" s="387"/>
      <c r="K28" s="387"/>
      <c r="L28" s="387"/>
      <c r="M28" s="389"/>
      <c r="N28" s="391"/>
      <c r="O28" s="237" t="s">
        <v>322</v>
      </c>
      <c r="P28" s="276" t="s">
        <v>323</v>
      </c>
      <c r="Q28" s="259">
        <v>1</v>
      </c>
      <c r="R28" s="272">
        <v>100</v>
      </c>
    </row>
    <row r="29" spans="1:18" ht="23.25">
      <c r="A29" s="396" t="s">
        <v>64</v>
      </c>
      <c r="B29" s="463" t="s">
        <v>76</v>
      </c>
      <c r="C29" s="425" t="s">
        <v>32</v>
      </c>
      <c r="D29" s="413">
        <f>F29+H29+J29+L29</f>
        <v>34130.8</v>
      </c>
      <c r="E29" s="413">
        <f>G29+I29+K29+M29</f>
        <v>34130.8</v>
      </c>
      <c r="F29" s="413">
        <v>0</v>
      </c>
      <c r="G29" s="413">
        <v>0</v>
      </c>
      <c r="H29" s="413">
        <v>718</v>
      </c>
      <c r="I29" s="413">
        <v>718</v>
      </c>
      <c r="J29" s="413">
        <v>33412.8</v>
      </c>
      <c r="K29" s="413">
        <v>33412.8</v>
      </c>
      <c r="L29" s="413">
        <v>0</v>
      </c>
      <c r="M29" s="413">
        <v>0</v>
      </c>
      <c r="N29" s="459">
        <f>E29/D29*100</f>
        <v>100</v>
      </c>
      <c r="O29" s="178" t="s">
        <v>242</v>
      </c>
      <c r="P29" s="271">
        <v>74</v>
      </c>
      <c r="Q29" s="272">
        <v>162</v>
      </c>
      <c r="R29" s="277">
        <f>Q29/P29*100</f>
        <v>218.9189189189189</v>
      </c>
    </row>
    <row r="30" spans="1:18" s="10" customFormat="1" ht="15">
      <c r="A30" s="397"/>
      <c r="B30" s="472"/>
      <c r="C30" s="472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59"/>
      <c r="O30" s="178" t="s">
        <v>243</v>
      </c>
      <c r="P30" s="271">
        <v>460</v>
      </c>
      <c r="Q30" s="272">
        <v>460</v>
      </c>
      <c r="R30" s="272">
        <v>100</v>
      </c>
    </row>
    <row r="31" spans="1:18" s="10" customFormat="1" ht="23.25">
      <c r="A31" s="397"/>
      <c r="B31" s="472"/>
      <c r="C31" s="472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59"/>
      <c r="O31" s="150" t="s">
        <v>244</v>
      </c>
      <c r="P31" s="271">
        <v>13</v>
      </c>
      <c r="Q31" s="272">
        <v>16</v>
      </c>
      <c r="R31" s="277">
        <f>Q31/P31*100</f>
        <v>123.07692307692308</v>
      </c>
    </row>
    <row r="32" spans="1:18" s="10" customFormat="1" ht="23.25">
      <c r="A32" s="397"/>
      <c r="B32" s="472"/>
      <c r="C32" s="472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59"/>
      <c r="O32" s="178" t="s">
        <v>245</v>
      </c>
      <c r="P32" s="271">
        <v>17</v>
      </c>
      <c r="Q32" s="272">
        <v>23</v>
      </c>
      <c r="R32" s="277">
        <f>Q32/P32*100</f>
        <v>135.29411764705884</v>
      </c>
    </row>
    <row r="33" spans="1:18" s="10" customFormat="1" ht="15">
      <c r="A33" s="397"/>
      <c r="B33" s="472"/>
      <c r="C33" s="472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59"/>
      <c r="O33" s="151" t="s">
        <v>246</v>
      </c>
      <c r="P33" s="271">
        <v>1022</v>
      </c>
      <c r="Q33" s="272">
        <v>1093</v>
      </c>
      <c r="R33" s="277">
        <f>Q33/P33*100</f>
        <v>106.94716242661448</v>
      </c>
    </row>
    <row r="34" spans="1:18" s="10" customFormat="1" ht="23.25">
      <c r="A34" s="398"/>
      <c r="B34" s="473"/>
      <c r="C34" s="473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60"/>
      <c r="O34" s="178" t="s">
        <v>247</v>
      </c>
      <c r="P34" s="271">
        <v>100</v>
      </c>
      <c r="Q34" s="272">
        <v>98</v>
      </c>
      <c r="R34" s="277">
        <f>Q34/P34*100</f>
        <v>98</v>
      </c>
    </row>
    <row r="35" spans="1:18" ht="96" customHeight="1">
      <c r="A35" s="62" t="s">
        <v>10</v>
      </c>
      <c r="B35" s="239" t="s">
        <v>75</v>
      </c>
      <c r="C35" s="229" t="s">
        <v>32</v>
      </c>
      <c r="D35" s="117">
        <f aca="true" t="shared" si="4" ref="D35:E37">F35+H35+J35+L35</f>
        <v>304.9</v>
      </c>
      <c r="E35" s="117">
        <f t="shared" si="4"/>
        <v>304.9</v>
      </c>
      <c r="F35" s="117">
        <v>0</v>
      </c>
      <c r="G35" s="117">
        <v>0</v>
      </c>
      <c r="H35" s="117">
        <v>0</v>
      </c>
      <c r="I35" s="117">
        <v>0</v>
      </c>
      <c r="J35" s="117">
        <v>304.9</v>
      </c>
      <c r="K35" s="117">
        <v>304.9</v>
      </c>
      <c r="L35" s="117">
        <v>0</v>
      </c>
      <c r="M35" s="117">
        <v>0</v>
      </c>
      <c r="N35" s="117">
        <f>E35/D35*100</f>
        <v>100</v>
      </c>
      <c r="O35" s="153"/>
      <c r="P35" s="272"/>
      <c r="Q35" s="272"/>
      <c r="R35" s="272"/>
    </row>
    <row r="36" spans="1:24" s="10" customFormat="1" ht="105" customHeight="1">
      <c r="A36" s="62" t="s">
        <v>326</v>
      </c>
      <c r="B36" s="184" t="s">
        <v>327</v>
      </c>
      <c r="C36" s="58" t="s">
        <v>32</v>
      </c>
      <c r="D36" s="72">
        <f t="shared" si="4"/>
        <v>304.9</v>
      </c>
      <c r="E36" s="72">
        <f t="shared" si="4"/>
        <v>304.9</v>
      </c>
      <c r="F36" s="72">
        <v>0</v>
      </c>
      <c r="G36" s="72">
        <v>0</v>
      </c>
      <c r="H36" s="72">
        <v>0</v>
      </c>
      <c r="I36" s="72">
        <v>0</v>
      </c>
      <c r="J36" s="72">
        <v>304.9</v>
      </c>
      <c r="K36" s="72">
        <v>304.9</v>
      </c>
      <c r="L36" s="72">
        <v>0</v>
      </c>
      <c r="M36" s="72">
        <v>0</v>
      </c>
      <c r="N36" s="72">
        <f>E36/D36*100</f>
        <v>100</v>
      </c>
      <c r="O36" s="49" t="s">
        <v>237</v>
      </c>
      <c r="P36" s="278">
        <v>1</v>
      </c>
      <c r="Q36" s="278">
        <v>1</v>
      </c>
      <c r="R36" s="278">
        <v>100</v>
      </c>
      <c r="S36" s="113"/>
      <c r="T36" s="114"/>
      <c r="U36" s="114"/>
      <c r="V36" s="113"/>
      <c r="W36" s="3"/>
      <c r="X36" s="3"/>
    </row>
    <row r="37" spans="1:18" ht="59.25" customHeight="1">
      <c r="A37" s="461" t="s">
        <v>65</v>
      </c>
      <c r="B37" s="463" t="s">
        <v>77</v>
      </c>
      <c r="C37" s="425" t="s">
        <v>32</v>
      </c>
      <c r="D37" s="413">
        <f t="shared" si="4"/>
        <v>1296.8</v>
      </c>
      <c r="E37" s="413">
        <f t="shared" si="4"/>
        <v>1296.8</v>
      </c>
      <c r="F37" s="413">
        <v>0</v>
      </c>
      <c r="G37" s="413">
        <v>0</v>
      </c>
      <c r="H37" s="413">
        <v>0</v>
      </c>
      <c r="I37" s="413">
        <v>0</v>
      </c>
      <c r="J37" s="413">
        <v>1296.8</v>
      </c>
      <c r="K37" s="413">
        <v>1296.8</v>
      </c>
      <c r="L37" s="413">
        <v>0</v>
      </c>
      <c r="M37" s="413">
        <v>0</v>
      </c>
      <c r="N37" s="572">
        <f>E37/D37*100</f>
        <v>100</v>
      </c>
      <c r="O37" s="156" t="s">
        <v>248</v>
      </c>
      <c r="P37" s="255">
        <v>100</v>
      </c>
      <c r="Q37" s="279">
        <v>100</v>
      </c>
      <c r="R37" s="279">
        <v>100</v>
      </c>
    </row>
    <row r="38" spans="1:18" s="10" customFormat="1" ht="25.5" customHeight="1">
      <c r="A38" s="461"/>
      <c r="B38" s="464"/>
      <c r="C38" s="465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59"/>
      <c r="O38" s="157" t="s">
        <v>325</v>
      </c>
      <c r="P38" s="272">
        <v>100</v>
      </c>
      <c r="Q38" s="272">
        <v>100</v>
      </c>
      <c r="R38" s="272">
        <v>100</v>
      </c>
    </row>
    <row r="39" spans="1:18" s="10" customFormat="1" ht="57" customHeight="1">
      <c r="A39" s="462"/>
      <c r="B39" s="458"/>
      <c r="C39" s="458"/>
      <c r="D39" s="414"/>
      <c r="E39" s="414"/>
      <c r="F39" s="428"/>
      <c r="G39" s="428"/>
      <c r="H39" s="428"/>
      <c r="I39" s="428"/>
      <c r="J39" s="414"/>
      <c r="K39" s="414"/>
      <c r="L39" s="414"/>
      <c r="M39" s="414"/>
      <c r="N39" s="573"/>
      <c r="O39" s="158" t="s">
        <v>249</v>
      </c>
      <c r="P39" s="255">
        <v>100</v>
      </c>
      <c r="Q39" s="279">
        <v>100</v>
      </c>
      <c r="R39" s="279">
        <v>100</v>
      </c>
    </row>
    <row r="40" spans="1:18" ht="96" customHeight="1">
      <c r="A40" s="62" t="s">
        <v>66</v>
      </c>
      <c r="B40" s="233" t="s">
        <v>78</v>
      </c>
      <c r="C40" s="234" t="s">
        <v>32</v>
      </c>
      <c r="D40" s="117">
        <f>D42+D43+D44+D45+D46</f>
        <v>1240</v>
      </c>
      <c r="E40" s="117">
        <f aca="true" t="shared" si="5" ref="E40:M40">E42+E43+E44+E45+E46</f>
        <v>1240</v>
      </c>
      <c r="F40" s="117">
        <f t="shared" si="5"/>
        <v>0</v>
      </c>
      <c r="G40" s="117">
        <f t="shared" si="5"/>
        <v>0</v>
      </c>
      <c r="H40" s="117">
        <f t="shared" si="5"/>
        <v>100</v>
      </c>
      <c r="I40" s="117">
        <f t="shared" si="5"/>
        <v>100</v>
      </c>
      <c r="J40" s="117">
        <f>J42+J43+J44+J45+J46</f>
        <v>1140</v>
      </c>
      <c r="K40" s="117">
        <f t="shared" si="5"/>
        <v>1140</v>
      </c>
      <c r="L40" s="117">
        <f t="shared" si="5"/>
        <v>0</v>
      </c>
      <c r="M40" s="117">
        <f t="shared" si="5"/>
        <v>0</v>
      </c>
      <c r="N40" s="240">
        <f>E40/D40*100</f>
        <v>100</v>
      </c>
      <c r="O40" s="159"/>
      <c r="P40" s="280"/>
      <c r="Q40" s="280"/>
      <c r="R40" s="280"/>
    </row>
    <row r="41" spans="1:18" ht="12.75" customHeight="1">
      <c r="A41" s="539" t="s">
        <v>33</v>
      </c>
      <c r="B41" s="539"/>
      <c r="C41" s="53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81"/>
      <c r="Q41" s="281"/>
      <c r="R41" s="281"/>
    </row>
    <row r="42" spans="1:18" ht="80.25" customHeight="1">
      <c r="A42" s="118" t="s">
        <v>79</v>
      </c>
      <c r="B42" s="160" t="s">
        <v>255</v>
      </c>
      <c r="C42" s="62" t="s">
        <v>32</v>
      </c>
      <c r="D42" s="124">
        <f>F42+H42+J42+L42</f>
        <v>100</v>
      </c>
      <c r="E42" s="124">
        <f>SUM(G42+I42+K42+M42)</f>
        <v>100</v>
      </c>
      <c r="F42" s="124">
        <v>0</v>
      </c>
      <c r="G42" s="124">
        <v>0</v>
      </c>
      <c r="H42" s="124">
        <v>100</v>
      </c>
      <c r="I42" s="124">
        <v>100</v>
      </c>
      <c r="J42" s="124">
        <v>0</v>
      </c>
      <c r="K42" s="124">
        <v>0</v>
      </c>
      <c r="L42" s="124">
        <v>0</v>
      </c>
      <c r="M42" s="124">
        <v>0</v>
      </c>
      <c r="N42" s="218">
        <f>E42/D42*100</f>
        <v>100</v>
      </c>
      <c r="O42" s="161" t="s">
        <v>430</v>
      </c>
      <c r="P42" s="272" t="s">
        <v>433</v>
      </c>
      <c r="Q42" s="277">
        <v>0</v>
      </c>
      <c r="R42" s="282">
        <v>100</v>
      </c>
    </row>
    <row r="43" spans="1:18" ht="163.5" customHeight="1">
      <c r="A43" s="62" t="s">
        <v>80</v>
      </c>
      <c r="B43" s="57" t="s">
        <v>256</v>
      </c>
      <c r="C43" s="58" t="s">
        <v>32</v>
      </c>
      <c r="D43" s="124">
        <f>F43+H43+J43+L43</f>
        <v>1081.8</v>
      </c>
      <c r="E43" s="124">
        <f>G43+I43+K43+M43</f>
        <v>1081.8</v>
      </c>
      <c r="F43" s="124">
        <v>0</v>
      </c>
      <c r="G43" s="124">
        <v>0</v>
      </c>
      <c r="H43" s="124">
        <v>0</v>
      </c>
      <c r="I43" s="124">
        <v>0</v>
      </c>
      <c r="J43" s="124">
        <v>1081.8</v>
      </c>
      <c r="K43" s="124">
        <v>1081.8</v>
      </c>
      <c r="L43" s="124">
        <v>0</v>
      </c>
      <c r="M43" s="124">
        <v>0</v>
      </c>
      <c r="N43" s="218">
        <f>E43/D43*100</f>
        <v>100</v>
      </c>
      <c r="O43" s="143" t="s">
        <v>431</v>
      </c>
      <c r="P43" s="272">
        <v>40</v>
      </c>
      <c r="Q43" s="277">
        <v>0</v>
      </c>
      <c r="R43" s="277">
        <v>100</v>
      </c>
    </row>
    <row r="44" spans="1:18" ht="67.5" customHeight="1">
      <c r="A44" s="62" t="s">
        <v>81</v>
      </c>
      <c r="B44" s="57" t="s">
        <v>257</v>
      </c>
      <c r="C44" s="58" t="s">
        <v>32</v>
      </c>
      <c r="D44" s="124">
        <f>F44+H44+J44+L44</f>
        <v>19</v>
      </c>
      <c r="E44" s="124">
        <f>G44+I44+K44+M44</f>
        <v>19</v>
      </c>
      <c r="F44" s="124">
        <v>0</v>
      </c>
      <c r="G44" s="124">
        <v>0</v>
      </c>
      <c r="H44" s="124">
        <v>0</v>
      </c>
      <c r="I44" s="124">
        <v>0</v>
      </c>
      <c r="J44" s="124">
        <v>19</v>
      </c>
      <c r="K44" s="124">
        <v>19</v>
      </c>
      <c r="L44" s="124">
        <v>0</v>
      </c>
      <c r="M44" s="124">
        <v>0</v>
      </c>
      <c r="N44" s="218">
        <f>E44/D44*100</f>
        <v>100</v>
      </c>
      <c r="O44" s="118" t="s">
        <v>432</v>
      </c>
      <c r="P44" s="272">
        <v>9.5</v>
      </c>
      <c r="Q44" s="272">
        <v>0</v>
      </c>
      <c r="R44" s="272">
        <v>100</v>
      </c>
    </row>
    <row r="45" spans="1:18" ht="114.75" customHeight="1">
      <c r="A45" s="62" t="s">
        <v>82</v>
      </c>
      <c r="B45" s="58" t="s">
        <v>258</v>
      </c>
      <c r="C45" s="58" t="s">
        <v>32</v>
      </c>
      <c r="D45" s="124">
        <f>F45+H45+J45+L45</f>
        <v>0</v>
      </c>
      <c r="E45" s="124">
        <f>G45+I45+K45+M45</f>
        <v>0</v>
      </c>
      <c r="F45" s="124">
        <v>0</v>
      </c>
      <c r="G45" s="124">
        <v>0</v>
      </c>
      <c r="H45" s="124">
        <v>0</v>
      </c>
      <c r="I45" s="124">
        <v>0</v>
      </c>
      <c r="J45" s="217">
        <v>0</v>
      </c>
      <c r="K45" s="217">
        <v>0</v>
      </c>
      <c r="L45" s="124">
        <v>0</v>
      </c>
      <c r="M45" s="124">
        <v>0</v>
      </c>
      <c r="N45" s="218"/>
      <c r="O45" s="118" t="s">
        <v>238</v>
      </c>
      <c r="P45" s="272">
        <v>8</v>
      </c>
      <c r="Q45" s="272">
        <v>8</v>
      </c>
      <c r="R45" s="272">
        <v>100</v>
      </c>
    </row>
    <row r="46" spans="1:18" ht="30.75" customHeight="1">
      <c r="A46" s="62" t="s">
        <v>83</v>
      </c>
      <c r="B46" s="58" t="s">
        <v>259</v>
      </c>
      <c r="C46" s="58" t="s">
        <v>32</v>
      </c>
      <c r="D46" s="124">
        <f>F46+H46+J46+L46</f>
        <v>39.2</v>
      </c>
      <c r="E46" s="124">
        <f>G46+I46+K46+M46</f>
        <v>39.2</v>
      </c>
      <c r="F46" s="124">
        <v>0</v>
      </c>
      <c r="G46" s="124">
        <v>0</v>
      </c>
      <c r="H46" s="124">
        <v>0</v>
      </c>
      <c r="I46" s="124">
        <v>0</v>
      </c>
      <c r="J46" s="218">
        <v>39.2</v>
      </c>
      <c r="K46" s="218">
        <v>39.2</v>
      </c>
      <c r="L46" s="124">
        <v>0</v>
      </c>
      <c r="M46" s="124">
        <v>0</v>
      </c>
      <c r="N46" s="219">
        <v>100</v>
      </c>
      <c r="O46" s="60" t="s">
        <v>239</v>
      </c>
      <c r="P46" s="272">
        <v>86</v>
      </c>
      <c r="Q46" s="272">
        <v>87</v>
      </c>
      <c r="R46" s="277">
        <f>Q46/P46*100</f>
        <v>101.16279069767442</v>
      </c>
    </row>
    <row r="47" spans="1:18" ht="73.5">
      <c r="A47" s="62" t="s">
        <v>67</v>
      </c>
      <c r="B47" s="230" t="s">
        <v>84</v>
      </c>
      <c r="C47" s="229" t="s">
        <v>32</v>
      </c>
      <c r="D47" s="121">
        <f>D49+D50</f>
        <v>71.6</v>
      </c>
      <c r="E47" s="121">
        <f aca="true" t="shared" si="6" ref="E47:M47">E49+E50</f>
        <v>71.6</v>
      </c>
      <c r="F47" s="121">
        <f t="shared" si="6"/>
        <v>0</v>
      </c>
      <c r="G47" s="121">
        <f t="shared" si="6"/>
        <v>0</v>
      </c>
      <c r="H47" s="121">
        <f t="shared" si="6"/>
        <v>0</v>
      </c>
      <c r="I47" s="121">
        <f t="shared" si="6"/>
        <v>0</v>
      </c>
      <c r="J47" s="121">
        <f t="shared" si="6"/>
        <v>71.6</v>
      </c>
      <c r="K47" s="121">
        <f t="shared" si="6"/>
        <v>71.6</v>
      </c>
      <c r="L47" s="121">
        <f t="shared" si="6"/>
        <v>0</v>
      </c>
      <c r="M47" s="121">
        <f t="shared" si="6"/>
        <v>0</v>
      </c>
      <c r="N47" s="228">
        <f>E47/D47*100</f>
        <v>100</v>
      </c>
      <c r="O47" s="39"/>
      <c r="P47" s="56"/>
      <c r="Q47" s="56"/>
      <c r="R47" s="56"/>
    </row>
    <row r="48" spans="1:18" ht="12.75" customHeight="1">
      <c r="A48" s="539" t="s">
        <v>33</v>
      </c>
      <c r="B48" s="539"/>
      <c r="C48" s="539"/>
      <c r="D48" s="63"/>
      <c r="E48" s="63"/>
      <c r="F48" s="64"/>
      <c r="G48" s="64"/>
      <c r="H48" s="64"/>
      <c r="I48" s="64"/>
      <c r="J48" s="64"/>
      <c r="K48" s="64"/>
      <c r="L48" s="64"/>
      <c r="M48" s="64"/>
      <c r="N48" s="38"/>
      <c r="O48" s="38"/>
      <c r="P48" s="283"/>
      <c r="Q48" s="283"/>
      <c r="R48" s="56"/>
    </row>
    <row r="49" spans="1:18" ht="47.25" customHeight="1">
      <c r="A49" s="62" t="s">
        <v>85</v>
      </c>
      <c r="B49" s="58" t="s">
        <v>260</v>
      </c>
      <c r="C49" s="58" t="s">
        <v>32</v>
      </c>
      <c r="D49" s="124">
        <f>F49+H49+J49+L49</f>
        <v>71.6</v>
      </c>
      <c r="E49" s="124">
        <f>G49+I49+K49+M49</f>
        <v>71.6</v>
      </c>
      <c r="F49" s="218">
        <v>0</v>
      </c>
      <c r="G49" s="218">
        <v>0</v>
      </c>
      <c r="H49" s="218">
        <v>0</v>
      </c>
      <c r="I49" s="218">
        <v>0</v>
      </c>
      <c r="J49" s="218">
        <v>71.6</v>
      </c>
      <c r="K49" s="218">
        <v>71.6</v>
      </c>
      <c r="L49" s="218">
        <v>0</v>
      </c>
      <c r="M49" s="218">
        <v>0</v>
      </c>
      <c r="N49" s="124">
        <f>E49/D49*100</f>
        <v>100</v>
      </c>
      <c r="O49" s="118" t="s">
        <v>240</v>
      </c>
      <c r="P49" s="41"/>
      <c r="Q49" s="41"/>
      <c r="R49" s="40"/>
    </row>
    <row r="50" spans="1:18" ht="34.5" customHeight="1">
      <c r="A50" s="70" t="s">
        <v>86</v>
      </c>
      <c r="B50" s="58" t="s">
        <v>261</v>
      </c>
      <c r="C50" s="58" t="s">
        <v>32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218">
        <v>0</v>
      </c>
      <c r="L50" s="218">
        <v>0</v>
      </c>
      <c r="M50" s="218">
        <v>0</v>
      </c>
      <c r="N50" s="124"/>
      <c r="O50" s="163" t="s">
        <v>241</v>
      </c>
      <c r="P50" s="281"/>
      <c r="Q50" s="281"/>
      <c r="R50" s="281"/>
    </row>
    <row r="51" spans="1:18" s="10" customFormat="1" ht="68.25" customHeight="1">
      <c r="A51" s="70" t="s">
        <v>68</v>
      </c>
      <c r="B51" s="241" t="s">
        <v>330</v>
      </c>
      <c r="C51" s="229" t="s">
        <v>32</v>
      </c>
      <c r="D51" s="117">
        <f>D52</f>
        <v>419.5</v>
      </c>
      <c r="E51" s="117">
        <f aca="true" t="shared" si="7" ref="E51:M51">E52</f>
        <v>419.5</v>
      </c>
      <c r="F51" s="117">
        <f t="shared" si="7"/>
        <v>0</v>
      </c>
      <c r="G51" s="117">
        <f t="shared" si="7"/>
        <v>0</v>
      </c>
      <c r="H51" s="117">
        <f t="shared" si="7"/>
        <v>387</v>
      </c>
      <c r="I51" s="117">
        <f t="shared" si="7"/>
        <v>387</v>
      </c>
      <c r="J51" s="117">
        <f t="shared" si="7"/>
        <v>32.5</v>
      </c>
      <c r="K51" s="117">
        <f t="shared" si="7"/>
        <v>32.5</v>
      </c>
      <c r="L51" s="117">
        <f t="shared" si="7"/>
        <v>0</v>
      </c>
      <c r="M51" s="117">
        <f t="shared" si="7"/>
        <v>0</v>
      </c>
      <c r="N51" s="117">
        <f>E51/D51*100</f>
        <v>100</v>
      </c>
      <c r="O51" s="164"/>
      <c r="P51" s="276"/>
      <c r="Q51" s="276"/>
      <c r="R51" s="276"/>
    </row>
    <row r="52" spans="1:18" s="10" customFormat="1" ht="33.75" customHeight="1">
      <c r="A52" s="406" t="s">
        <v>328</v>
      </c>
      <c r="B52" s="408" t="s">
        <v>329</v>
      </c>
      <c r="C52" s="396" t="s">
        <v>32</v>
      </c>
      <c r="D52" s="394">
        <f>F52+H52+J52+L52</f>
        <v>419.5</v>
      </c>
      <c r="E52" s="394">
        <f>G52+I52+K52+M52</f>
        <v>419.5</v>
      </c>
      <c r="F52" s="392">
        <v>0</v>
      </c>
      <c r="G52" s="392">
        <v>0</v>
      </c>
      <c r="H52" s="392">
        <v>387</v>
      </c>
      <c r="I52" s="392">
        <v>387</v>
      </c>
      <c r="J52" s="392">
        <v>32.5</v>
      </c>
      <c r="K52" s="392">
        <v>32.5</v>
      </c>
      <c r="L52" s="392">
        <v>0</v>
      </c>
      <c r="M52" s="392">
        <v>0</v>
      </c>
      <c r="N52" s="394">
        <f>E52/D52*100</f>
        <v>100</v>
      </c>
      <c r="O52" s="90" t="s">
        <v>331</v>
      </c>
      <c r="P52" s="272">
        <v>9</v>
      </c>
      <c r="Q52" s="272">
        <v>12</v>
      </c>
      <c r="R52" s="277">
        <f>Q52/P52*100</f>
        <v>133.33333333333331</v>
      </c>
    </row>
    <row r="53" spans="1:18" s="10" customFormat="1" ht="33.75" customHeight="1">
      <c r="A53" s="407"/>
      <c r="B53" s="409"/>
      <c r="C53" s="398"/>
      <c r="D53" s="395"/>
      <c r="E53" s="395"/>
      <c r="F53" s="393"/>
      <c r="G53" s="393"/>
      <c r="H53" s="393"/>
      <c r="I53" s="393"/>
      <c r="J53" s="393"/>
      <c r="K53" s="393"/>
      <c r="L53" s="393"/>
      <c r="M53" s="393"/>
      <c r="N53" s="395"/>
      <c r="O53" s="163" t="s">
        <v>332</v>
      </c>
      <c r="P53" s="278">
        <v>12</v>
      </c>
      <c r="Q53" s="278">
        <v>16</v>
      </c>
      <c r="R53" s="284">
        <f>Q53/P53*100</f>
        <v>133.33333333333331</v>
      </c>
    </row>
    <row r="54" spans="1:18" s="10" customFormat="1" ht="33" customHeight="1">
      <c r="A54" s="70" t="s">
        <v>333</v>
      </c>
      <c r="B54" s="243" t="s">
        <v>334</v>
      </c>
      <c r="C54" s="229" t="s">
        <v>32</v>
      </c>
      <c r="D54" s="117">
        <f>F54+H54+J54+L54</f>
        <v>0</v>
      </c>
      <c r="E54" s="117">
        <f>G54+I54+K54+M54</f>
        <v>0</v>
      </c>
      <c r="F54" s="240">
        <v>0</v>
      </c>
      <c r="G54" s="240">
        <v>0</v>
      </c>
      <c r="H54" s="240">
        <v>0</v>
      </c>
      <c r="I54" s="240">
        <v>0</v>
      </c>
      <c r="J54" s="240">
        <v>0</v>
      </c>
      <c r="K54" s="240">
        <v>0</v>
      </c>
      <c r="L54" s="240">
        <v>0</v>
      </c>
      <c r="M54" s="240">
        <v>0</v>
      </c>
      <c r="N54" s="240"/>
      <c r="O54" s="163"/>
      <c r="P54" s="278"/>
      <c r="Q54" s="278"/>
      <c r="R54" s="278"/>
    </row>
    <row r="55" spans="1:18" s="10" customFormat="1" ht="54" customHeight="1">
      <c r="A55" s="70"/>
      <c r="B55" s="167" t="s">
        <v>428</v>
      </c>
      <c r="C55" s="58"/>
      <c r="D55" s="72"/>
      <c r="E55" s="72"/>
      <c r="F55" s="219"/>
      <c r="G55" s="219"/>
      <c r="H55" s="219"/>
      <c r="I55" s="219"/>
      <c r="J55" s="219"/>
      <c r="K55" s="219"/>
      <c r="L55" s="219"/>
      <c r="M55" s="219"/>
      <c r="N55" s="72"/>
      <c r="O55" s="238" t="s">
        <v>338</v>
      </c>
      <c r="P55" s="278">
        <v>0.29</v>
      </c>
      <c r="Q55" s="278">
        <v>0.29</v>
      </c>
      <c r="R55" s="278">
        <v>100</v>
      </c>
    </row>
    <row r="56" spans="1:18" s="10" customFormat="1" ht="46.5" customHeight="1">
      <c r="A56" s="70"/>
      <c r="B56" s="244" t="s">
        <v>335</v>
      </c>
      <c r="C56" s="58"/>
      <c r="D56" s="72"/>
      <c r="E56" s="72"/>
      <c r="F56" s="219"/>
      <c r="G56" s="219"/>
      <c r="H56" s="219"/>
      <c r="I56" s="219"/>
      <c r="J56" s="219"/>
      <c r="K56" s="219"/>
      <c r="L56" s="219"/>
      <c r="M56" s="219"/>
      <c r="N56" s="72"/>
      <c r="O56" s="49" t="s">
        <v>339</v>
      </c>
      <c r="P56" s="278">
        <v>4</v>
      </c>
      <c r="Q56" s="278">
        <v>0</v>
      </c>
      <c r="R56" s="278">
        <v>100</v>
      </c>
    </row>
    <row r="57" spans="1:18" s="10" customFormat="1" ht="24.75" customHeight="1">
      <c r="A57" s="70"/>
      <c r="B57" s="236" t="s">
        <v>341</v>
      </c>
      <c r="C57" s="58"/>
      <c r="D57" s="72"/>
      <c r="E57" s="72"/>
      <c r="F57" s="219"/>
      <c r="G57" s="219"/>
      <c r="H57" s="219"/>
      <c r="I57" s="219"/>
      <c r="J57" s="219"/>
      <c r="K57" s="219"/>
      <c r="L57" s="219"/>
      <c r="M57" s="219"/>
      <c r="N57" s="72"/>
      <c r="O57" s="49" t="s">
        <v>340</v>
      </c>
      <c r="P57" s="278">
        <v>0.16</v>
      </c>
      <c r="Q57" s="278">
        <v>0.16</v>
      </c>
      <c r="R57" s="278">
        <v>100</v>
      </c>
    </row>
    <row r="58" spans="1:18" s="10" customFormat="1" ht="32.25" customHeight="1">
      <c r="A58" s="70"/>
      <c r="B58" s="236" t="s">
        <v>336</v>
      </c>
      <c r="C58" s="58"/>
      <c r="D58" s="152"/>
      <c r="E58" s="152"/>
      <c r="F58" s="165"/>
      <c r="G58" s="165"/>
      <c r="H58" s="166"/>
      <c r="I58" s="166"/>
      <c r="J58" s="166"/>
      <c r="K58" s="166"/>
      <c r="L58" s="165"/>
      <c r="M58" s="165"/>
      <c r="N58" s="126"/>
      <c r="O58" s="177"/>
      <c r="P58" s="278"/>
      <c r="Q58" s="278"/>
      <c r="R58" s="278"/>
    </row>
    <row r="59" spans="1:18" ht="32.25" customHeight="1">
      <c r="A59" s="70"/>
      <c r="B59" s="236" t="s">
        <v>337</v>
      </c>
      <c r="C59" s="58"/>
      <c r="D59" s="152"/>
      <c r="E59" s="152"/>
      <c r="F59" s="165"/>
      <c r="G59" s="168"/>
      <c r="H59" s="166"/>
      <c r="I59" s="166"/>
      <c r="J59" s="166"/>
      <c r="K59" s="166"/>
      <c r="L59" s="165"/>
      <c r="M59" s="165"/>
      <c r="N59" s="126"/>
      <c r="O59" s="155"/>
      <c r="P59" s="278"/>
      <c r="Q59" s="278"/>
      <c r="R59" s="278"/>
    </row>
    <row r="60" spans="1:18" ht="22.5">
      <c r="A60" s="489" t="s">
        <v>8</v>
      </c>
      <c r="B60" s="491" t="s">
        <v>146</v>
      </c>
      <c r="C60" s="493" t="s">
        <v>32</v>
      </c>
      <c r="D60" s="482">
        <f aca="true" t="shared" si="8" ref="D60:M60">D67+D85</f>
        <v>43453</v>
      </c>
      <c r="E60" s="482">
        <f t="shared" si="8"/>
        <v>64989</v>
      </c>
      <c r="F60" s="482">
        <f t="shared" si="8"/>
        <v>22</v>
      </c>
      <c r="G60" s="482">
        <f>G67+G85</f>
        <v>220</v>
      </c>
      <c r="H60" s="482">
        <f t="shared" si="8"/>
        <v>0</v>
      </c>
      <c r="I60" s="482">
        <f t="shared" si="8"/>
        <v>84</v>
      </c>
      <c r="J60" s="482">
        <f t="shared" si="8"/>
        <v>43431</v>
      </c>
      <c r="K60" s="482">
        <f t="shared" si="8"/>
        <v>64685</v>
      </c>
      <c r="L60" s="507">
        <f t="shared" si="8"/>
        <v>0</v>
      </c>
      <c r="M60" s="507">
        <f t="shared" si="8"/>
        <v>0</v>
      </c>
      <c r="N60" s="510">
        <f>E60/D60*100</f>
        <v>149.56159528686166</v>
      </c>
      <c r="O60" s="327" t="s">
        <v>219</v>
      </c>
      <c r="P60" s="328" t="s">
        <v>436</v>
      </c>
      <c r="Q60" s="328" t="s">
        <v>437</v>
      </c>
      <c r="R60" s="129">
        <v>111.1</v>
      </c>
    </row>
    <row r="61" spans="1:18" s="10" customFormat="1" ht="36.75" customHeight="1">
      <c r="A61" s="490"/>
      <c r="B61" s="492"/>
      <c r="C61" s="492"/>
      <c r="D61" s="483"/>
      <c r="E61" s="483"/>
      <c r="F61" s="483"/>
      <c r="G61" s="483"/>
      <c r="H61" s="483"/>
      <c r="I61" s="483"/>
      <c r="J61" s="483"/>
      <c r="K61" s="483"/>
      <c r="L61" s="508"/>
      <c r="M61" s="508"/>
      <c r="N61" s="511"/>
      <c r="O61" s="130" t="s">
        <v>223</v>
      </c>
      <c r="P61" s="328" t="s">
        <v>441</v>
      </c>
      <c r="Q61" s="329" t="s">
        <v>442</v>
      </c>
      <c r="R61" s="330">
        <v>103.5</v>
      </c>
    </row>
    <row r="62" spans="1:18" s="10" customFormat="1" ht="21.75" customHeight="1">
      <c r="A62" s="490"/>
      <c r="B62" s="492"/>
      <c r="C62" s="492"/>
      <c r="D62" s="483"/>
      <c r="E62" s="483"/>
      <c r="F62" s="483"/>
      <c r="G62" s="483"/>
      <c r="H62" s="483"/>
      <c r="I62" s="483"/>
      <c r="J62" s="483"/>
      <c r="K62" s="483"/>
      <c r="L62" s="508"/>
      <c r="M62" s="508"/>
      <c r="N62" s="511"/>
      <c r="O62" s="130" t="s">
        <v>309</v>
      </c>
      <c r="P62" s="331">
        <v>271</v>
      </c>
      <c r="Q62" s="331">
        <v>280</v>
      </c>
      <c r="R62" s="332">
        <f>Q62/P62*100</f>
        <v>103.3210332103321</v>
      </c>
    </row>
    <row r="63" spans="1:18" s="10" customFormat="1" ht="22.5">
      <c r="A63" s="490"/>
      <c r="B63" s="492"/>
      <c r="C63" s="492"/>
      <c r="D63" s="483"/>
      <c r="E63" s="483"/>
      <c r="F63" s="483"/>
      <c r="G63" s="483"/>
      <c r="H63" s="483"/>
      <c r="I63" s="483"/>
      <c r="J63" s="483"/>
      <c r="K63" s="483"/>
      <c r="L63" s="508"/>
      <c r="M63" s="508"/>
      <c r="N63" s="511"/>
      <c r="O63" s="130" t="s">
        <v>224</v>
      </c>
      <c r="P63" s="333" t="s">
        <v>345</v>
      </c>
      <c r="Q63" s="333" t="s">
        <v>345</v>
      </c>
      <c r="R63" s="332">
        <v>100</v>
      </c>
    </row>
    <row r="64" spans="1:18" s="10" customFormat="1" ht="27.75" customHeight="1">
      <c r="A64" s="490"/>
      <c r="B64" s="492"/>
      <c r="C64" s="492"/>
      <c r="D64" s="483"/>
      <c r="E64" s="483"/>
      <c r="F64" s="483"/>
      <c r="G64" s="483"/>
      <c r="H64" s="483"/>
      <c r="I64" s="483"/>
      <c r="J64" s="483"/>
      <c r="K64" s="483"/>
      <c r="L64" s="508"/>
      <c r="M64" s="508"/>
      <c r="N64" s="511"/>
      <c r="O64" s="334" t="s">
        <v>225</v>
      </c>
      <c r="P64" s="325">
        <v>488</v>
      </c>
      <c r="Q64" s="335">
        <v>505</v>
      </c>
      <c r="R64" s="336">
        <v>103.5</v>
      </c>
    </row>
    <row r="65" spans="1:18" s="10" customFormat="1" ht="22.5">
      <c r="A65" s="490"/>
      <c r="B65" s="492"/>
      <c r="C65" s="492"/>
      <c r="D65" s="484"/>
      <c r="E65" s="484"/>
      <c r="F65" s="484"/>
      <c r="G65" s="484"/>
      <c r="H65" s="484"/>
      <c r="I65" s="484"/>
      <c r="J65" s="484"/>
      <c r="K65" s="484"/>
      <c r="L65" s="509"/>
      <c r="M65" s="509"/>
      <c r="N65" s="484"/>
      <c r="O65" s="334" t="s">
        <v>226</v>
      </c>
      <c r="P65" s="325">
        <v>15</v>
      </c>
      <c r="Q65" s="325">
        <v>15.1</v>
      </c>
      <c r="R65" s="337">
        <v>100.6</v>
      </c>
    </row>
    <row r="66" spans="1:18" ht="12.75" customHeight="1">
      <c r="A66" s="534" t="s">
        <v>72</v>
      </c>
      <c r="B66" s="534"/>
      <c r="C66" s="53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288"/>
      <c r="Q66" s="288"/>
      <c r="R66" s="288"/>
    </row>
    <row r="67" spans="1:18" ht="7.5" customHeight="1">
      <c r="A67" s="479" t="s">
        <v>6</v>
      </c>
      <c r="B67" s="463" t="s">
        <v>87</v>
      </c>
      <c r="C67" s="425" t="s">
        <v>32</v>
      </c>
      <c r="D67" s="453">
        <f aca="true" t="shared" si="9" ref="D67:M67">D71+D72+D73+D75+D79+D82+D83+D84</f>
        <v>31655</v>
      </c>
      <c r="E67" s="453">
        <f t="shared" si="9"/>
        <v>51840</v>
      </c>
      <c r="F67" s="453">
        <f>F71+F72+F73+F75+F79+F82+F83+F84</f>
        <v>22</v>
      </c>
      <c r="G67" s="453">
        <f>G71+G72+G73+G75+G79+G82+G83+G84</f>
        <v>220</v>
      </c>
      <c r="H67" s="453">
        <f t="shared" si="9"/>
        <v>0</v>
      </c>
      <c r="I67" s="453">
        <f t="shared" si="9"/>
        <v>34</v>
      </c>
      <c r="J67" s="453">
        <f>J71+J72+J73+J75+J79+J82+J83+J84</f>
        <v>31633</v>
      </c>
      <c r="K67" s="453">
        <f t="shared" si="9"/>
        <v>51586</v>
      </c>
      <c r="L67" s="454">
        <f t="shared" si="9"/>
        <v>0</v>
      </c>
      <c r="M67" s="454">
        <f t="shared" si="9"/>
        <v>0</v>
      </c>
      <c r="N67" s="455">
        <f>E67/D67*100</f>
        <v>163.76559785184014</v>
      </c>
      <c r="O67" s="440"/>
      <c r="P67" s="443"/>
      <c r="Q67" s="443"/>
      <c r="R67" s="446"/>
    </row>
    <row r="68" spans="1:18" s="10" customFormat="1" ht="38.25" customHeight="1">
      <c r="A68" s="480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56"/>
      <c r="O68" s="441"/>
      <c r="P68" s="444"/>
      <c r="Q68" s="444"/>
      <c r="R68" s="444"/>
    </row>
    <row r="69" spans="1:18" s="10" customFormat="1" ht="43.5" customHeight="1">
      <c r="A69" s="481"/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57"/>
      <c r="O69" s="442"/>
      <c r="P69" s="445"/>
      <c r="Q69" s="445"/>
      <c r="R69" s="445"/>
    </row>
    <row r="70" spans="1:18" ht="12.75" customHeight="1">
      <c r="A70" s="528" t="s">
        <v>33</v>
      </c>
      <c r="B70" s="529"/>
      <c r="C70" s="530"/>
      <c r="D70" s="169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289"/>
      <c r="Q70" s="289"/>
      <c r="R70" s="289"/>
    </row>
    <row r="71" spans="1:18" ht="44.25">
      <c r="A71" s="109" t="s">
        <v>45</v>
      </c>
      <c r="B71" s="340" t="s">
        <v>262</v>
      </c>
      <c r="C71" s="340" t="s">
        <v>32</v>
      </c>
      <c r="D71" s="346">
        <f aca="true" t="shared" si="10" ref="D71:E73">F71+H71+J71+L71</f>
        <v>0</v>
      </c>
      <c r="E71" s="117">
        <f t="shared" si="10"/>
        <v>0</v>
      </c>
      <c r="F71" s="339">
        <v>0</v>
      </c>
      <c r="G71" s="339">
        <v>0</v>
      </c>
      <c r="H71" s="339">
        <v>0</v>
      </c>
      <c r="I71" s="339">
        <v>0</v>
      </c>
      <c r="J71" s="339">
        <v>0</v>
      </c>
      <c r="K71" s="339">
        <v>0</v>
      </c>
      <c r="L71" s="339">
        <v>0</v>
      </c>
      <c r="M71" s="339">
        <v>0</v>
      </c>
      <c r="N71" s="72"/>
      <c r="O71" s="172"/>
      <c r="P71" s="290"/>
      <c r="Q71" s="290"/>
      <c r="R71" s="290"/>
    </row>
    <row r="72" spans="1:18" ht="44.25">
      <c r="A72" s="341" t="s">
        <v>46</v>
      </c>
      <c r="B72" s="341" t="s">
        <v>263</v>
      </c>
      <c r="C72" s="341" t="s">
        <v>32</v>
      </c>
      <c r="D72" s="117">
        <f t="shared" si="10"/>
        <v>0</v>
      </c>
      <c r="E72" s="117">
        <f t="shared" si="10"/>
        <v>0</v>
      </c>
      <c r="F72" s="339">
        <v>0</v>
      </c>
      <c r="G72" s="339">
        <v>0</v>
      </c>
      <c r="H72" s="339">
        <v>0</v>
      </c>
      <c r="I72" s="339">
        <v>0</v>
      </c>
      <c r="J72" s="339">
        <v>0</v>
      </c>
      <c r="K72" s="339">
        <v>0</v>
      </c>
      <c r="L72" s="339">
        <v>0</v>
      </c>
      <c r="M72" s="339">
        <v>0</v>
      </c>
      <c r="N72" s="120"/>
      <c r="O72" s="118"/>
      <c r="P72" s="276"/>
      <c r="Q72" s="276"/>
      <c r="R72" s="276"/>
    </row>
    <row r="73" spans="1:18" ht="27" customHeight="1">
      <c r="A73" s="504" t="s">
        <v>88</v>
      </c>
      <c r="B73" s="505" t="s">
        <v>264</v>
      </c>
      <c r="C73" s="425" t="s">
        <v>32</v>
      </c>
      <c r="D73" s="413">
        <f t="shared" si="10"/>
        <v>20233</v>
      </c>
      <c r="E73" s="413">
        <f t="shared" si="10"/>
        <v>35610</v>
      </c>
      <c r="F73" s="495">
        <v>0</v>
      </c>
      <c r="G73" s="495">
        <v>0</v>
      </c>
      <c r="H73" s="495">
        <v>0</v>
      </c>
      <c r="I73" s="495">
        <v>0</v>
      </c>
      <c r="J73" s="495">
        <v>20233</v>
      </c>
      <c r="K73" s="495">
        <v>35610</v>
      </c>
      <c r="L73" s="495">
        <v>0</v>
      </c>
      <c r="M73" s="495">
        <v>0</v>
      </c>
      <c r="N73" s="501">
        <f>E73/D73*100</f>
        <v>175.9996046063362</v>
      </c>
      <c r="O73" s="41" t="s">
        <v>219</v>
      </c>
      <c r="P73" s="285" t="s">
        <v>436</v>
      </c>
      <c r="Q73" s="285" t="s">
        <v>437</v>
      </c>
      <c r="R73" s="291">
        <v>111.1</v>
      </c>
    </row>
    <row r="74" spans="1:18" s="10" customFormat="1" ht="33.75" customHeight="1">
      <c r="A74" s="504"/>
      <c r="B74" s="506"/>
      <c r="C74" s="473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517"/>
      <c r="O74" s="41" t="s">
        <v>220</v>
      </c>
      <c r="P74" s="287">
        <v>0.83</v>
      </c>
      <c r="Q74" s="287">
        <v>0.83</v>
      </c>
      <c r="R74" s="214">
        <v>100</v>
      </c>
    </row>
    <row r="75" spans="1:18" ht="25.5" customHeight="1">
      <c r="A75" s="494" t="s">
        <v>89</v>
      </c>
      <c r="B75" s="498" t="s">
        <v>265</v>
      </c>
      <c r="C75" s="396" t="s">
        <v>32</v>
      </c>
      <c r="D75" s="413">
        <f>F75+H75+J75+L75</f>
        <v>4895</v>
      </c>
      <c r="E75" s="413">
        <f>G75+I75+K75+M75</f>
        <v>9657</v>
      </c>
      <c r="F75" s="495">
        <v>22</v>
      </c>
      <c r="G75" s="495">
        <v>120</v>
      </c>
      <c r="H75" s="495">
        <v>0</v>
      </c>
      <c r="I75" s="495">
        <v>34</v>
      </c>
      <c r="J75" s="495">
        <v>4873</v>
      </c>
      <c r="K75" s="495">
        <v>9503</v>
      </c>
      <c r="L75" s="495">
        <v>0</v>
      </c>
      <c r="M75" s="495">
        <v>0</v>
      </c>
      <c r="N75" s="518">
        <f>E75/D75*100</f>
        <v>197.2829417773238</v>
      </c>
      <c r="O75" s="41" t="s">
        <v>221</v>
      </c>
      <c r="P75" s="286" t="s">
        <v>344</v>
      </c>
      <c r="Q75" s="286" t="s">
        <v>344</v>
      </c>
      <c r="R75" s="214">
        <v>100</v>
      </c>
    </row>
    <row r="76" spans="1:18" s="10" customFormat="1" ht="23.25" customHeight="1">
      <c r="A76" s="494"/>
      <c r="B76" s="499"/>
      <c r="C76" s="474"/>
      <c r="D76" s="427"/>
      <c r="E76" s="427"/>
      <c r="F76" s="496"/>
      <c r="G76" s="496"/>
      <c r="H76" s="496"/>
      <c r="I76" s="496"/>
      <c r="J76" s="496"/>
      <c r="K76" s="496"/>
      <c r="L76" s="496"/>
      <c r="M76" s="496"/>
      <c r="N76" s="519"/>
      <c r="O76" s="41" t="s">
        <v>222</v>
      </c>
      <c r="P76" s="214">
        <v>6</v>
      </c>
      <c r="Q76" s="214">
        <v>0</v>
      </c>
      <c r="R76" s="214">
        <v>0</v>
      </c>
    </row>
    <row r="77" spans="1:18" s="10" customFormat="1" ht="15">
      <c r="A77" s="488"/>
      <c r="B77" s="474"/>
      <c r="C77" s="474"/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520"/>
      <c r="O77" s="41" t="s">
        <v>310</v>
      </c>
      <c r="P77" s="214">
        <v>17315</v>
      </c>
      <c r="Q77" s="214">
        <v>17356</v>
      </c>
      <c r="R77" s="254">
        <f>Q77/P77*100</f>
        <v>100.23678891134855</v>
      </c>
    </row>
    <row r="78" spans="1:18" s="10" customFormat="1" ht="15">
      <c r="A78" s="488"/>
      <c r="B78" s="475"/>
      <c r="C78" s="475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521"/>
      <c r="O78" s="41" t="s">
        <v>311</v>
      </c>
      <c r="P78" s="214">
        <v>179027</v>
      </c>
      <c r="Q78" s="214">
        <v>179027</v>
      </c>
      <c r="R78" s="214">
        <v>100</v>
      </c>
    </row>
    <row r="79" spans="1:18" ht="27" customHeight="1">
      <c r="A79" s="494" t="s">
        <v>90</v>
      </c>
      <c r="B79" s="498" t="s">
        <v>266</v>
      </c>
      <c r="C79" s="396" t="s">
        <v>32</v>
      </c>
      <c r="D79" s="413">
        <f>F79+H79+J79+L79</f>
        <v>3119</v>
      </c>
      <c r="E79" s="413">
        <f>G79+I79+K79+M79</f>
        <v>3317</v>
      </c>
      <c r="F79" s="495">
        <v>0</v>
      </c>
      <c r="G79" s="495">
        <v>0</v>
      </c>
      <c r="H79" s="495">
        <v>0</v>
      </c>
      <c r="I79" s="495">
        <v>0</v>
      </c>
      <c r="J79" s="495">
        <v>3119</v>
      </c>
      <c r="K79" s="495">
        <v>3317</v>
      </c>
      <c r="L79" s="495">
        <v>0</v>
      </c>
      <c r="M79" s="495">
        <v>0</v>
      </c>
      <c r="N79" s="501">
        <f>E79/D79*100</f>
        <v>106.34818852196217</v>
      </c>
      <c r="O79" s="242" t="s">
        <v>223</v>
      </c>
      <c r="P79" s="292" t="s">
        <v>438</v>
      </c>
      <c r="Q79" s="292" t="s">
        <v>439</v>
      </c>
      <c r="R79" s="293">
        <v>103.5</v>
      </c>
    </row>
    <row r="80" spans="1:18" s="10" customFormat="1" ht="24.75" customHeight="1">
      <c r="A80" s="494"/>
      <c r="B80" s="499"/>
      <c r="C80" s="397"/>
      <c r="D80" s="427"/>
      <c r="E80" s="427"/>
      <c r="F80" s="496"/>
      <c r="G80" s="496"/>
      <c r="H80" s="496"/>
      <c r="I80" s="496"/>
      <c r="J80" s="496"/>
      <c r="K80" s="496"/>
      <c r="L80" s="496"/>
      <c r="M80" s="496"/>
      <c r="N80" s="502"/>
      <c r="O80" s="242" t="s">
        <v>309</v>
      </c>
      <c r="P80" s="214">
        <v>271</v>
      </c>
      <c r="Q80" s="214">
        <v>280</v>
      </c>
      <c r="R80" s="294">
        <f>Q80/P80*100</f>
        <v>103.3210332103321</v>
      </c>
    </row>
    <row r="81" spans="1:18" s="10" customFormat="1" ht="26.25" customHeight="1">
      <c r="A81" s="494"/>
      <c r="B81" s="500"/>
      <c r="C81" s="398"/>
      <c r="D81" s="428"/>
      <c r="E81" s="428"/>
      <c r="F81" s="497"/>
      <c r="G81" s="497"/>
      <c r="H81" s="497"/>
      <c r="I81" s="497"/>
      <c r="J81" s="497"/>
      <c r="K81" s="497"/>
      <c r="L81" s="497"/>
      <c r="M81" s="497"/>
      <c r="N81" s="503"/>
      <c r="O81" s="242" t="s">
        <v>224</v>
      </c>
      <c r="P81" s="287" t="s">
        <v>345</v>
      </c>
      <c r="Q81" s="287" t="s">
        <v>345</v>
      </c>
      <c r="R81" s="295">
        <v>100</v>
      </c>
    </row>
    <row r="82" spans="1:18" ht="56.25" customHeight="1">
      <c r="A82" s="102" t="s">
        <v>91</v>
      </c>
      <c r="B82" s="58" t="s">
        <v>267</v>
      </c>
      <c r="C82" s="58" t="s">
        <v>32</v>
      </c>
      <c r="D82" s="121">
        <f>F82+H82+J82+L82</f>
        <v>3408</v>
      </c>
      <c r="E82" s="121">
        <f>G82+I82+K82+M82</f>
        <v>3156</v>
      </c>
      <c r="F82" s="123">
        <v>0</v>
      </c>
      <c r="G82" s="123">
        <v>0</v>
      </c>
      <c r="H82" s="123">
        <v>0</v>
      </c>
      <c r="I82" s="123">
        <v>0</v>
      </c>
      <c r="J82" s="123">
        <v>3408</v>
      </c>
      <c r="K82" s="123">
        <v>3156</v>
      </c>
      <c r="L82" s="123">
        <v>0</v>
      </c>
      <c r="M82" s="123">
        <v>0</v>
      </c>
      <c r="N82" s="227">
        <f>E82/D82*100</f>
        <v>92.6056338028169</v>
      </c>
      <c r="O82" s="173"/>
      <c r="P82" s="173"/>
      <c r="Q82" s="173"/>
      <c r="R82" s="174"/>
    </row>
    <row r="83" spans="1:18" ht="44.25">
      <c r="A83" s="70" t="s">
        <v>92</v>
      </c>
      <c r="B83" s="58" t="s">
        <v>268</v>
      </c>
      <c r="C83" s="58" t="s">
        <v>32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347"/>
      <c r="O83" s="118"/>
      <c r="P83" s="124"/>
      <c r="Q83" s="124"/>
      <c r="R83" s="175"/>
    </row>
    <row r="84" spans="1:18" ht="147.75" customHeight="1">
      <c r="A84" s="70" t="s">
        <v>93</v>
      </c>
      <c r="B84" s="71" t="s">
        <v>346</v>
      </c>
      <c r="C84" s="62" t="s">
        <v>32</v>
      </c>
      <c r="D84" s="117">
        <f>F84+H84+J84+L84</f>
        <v>0</v>
      </c>
      <c r="E84" s="117">
        <f>G84+I84+K84+M84</f>
        <v>100</v>
      </c>
      <c r="F84" s="339">
        <v>0</v>
      </c>
      <c r="G84" s="339">
        <v>100</v>
      </c>
      <c r="H84" s="339">
        <v>0</v>
      </c>
      <c r="I84" s="339">
        <v>0</v>
      </c>
      <c r="J84" s="339">
        <v>0</v>
      </c>
      <c r="K84" s="339">
        <v>0</v>
      </c>
      <c r="L84" s="339">
        <v>0</v>
      </c>
      <c r="M84" s="339">
        <v>0</v>
      </c>
      <c r="N84" s="117"/>
      <c r="O84" s="269" t="s">
        <v>347</v>
      </c>
      <c r="P84" s="296">
        <v>1</v>
      </c>
      <c r="Q84" s="296">
        <v>1</v>
      </c>
      <c r="R84" s="296">
        <v>100</v>
      </c>
    </row>
    <row r="85" spans="1:18" ht="45.75" customHeight="1">
      <c r="A85" s="487" t="s">
        <v>47</v>
      </c>
      <c r="B85" s="485" t="s">
        <v>94</v>
      </c>
      <c r="C85" s="543" t="s">
        <v>32</v>
      </c>
      <c r="D85" s="413">
        <f>F85+H85+J85+L85</f>
        <v>11798</v>
      </c>
      <c r="E85" s="413">
        <f>G85+I85+K85+M85</f>
        <v>13149</v>
      </c>
      <c r="F85" s="454">
        <f aca="true" t="shared" si="11" ref="F85:M85">F88+F89</f>
        <v>0</v>
      </c>
      <c r="G85" s="454">
        <f t="shared" si="11"/>
        <v>0</v>
      </c>
      <c r="H85" s="454">
        <f t="shared" si="11"/>
        <v>0</v>
      </c>
      <c r="I85" s="454">
        <f t="shared" si="11"/>
        <v>50</v>
      </c>
      <c r="J85" s="413">
        <f t="shared" si="11"/>
        <v>11798</v>
      </c>
      <c r="K85" s="413">
        <f t="shared" si="11"/>
        <v>13099</v>
      </c>
      <c r="L85" s="454">
        <f t="shared" si="11"/>
        <v>0</v>
      </c>
      <c r="M85" s="454">
        <f t="shared" si="11"/>
        <v>0</v>
      </c>
      <c r="N85" s="413">
        <f>E85/D85*100</f>
        <v>111.45109340566196</v>
      </c>
      <c r="O85" s="447"/>
      <c r="P85" s="449"/>
      <c r="Q85" s="449"/>
      <c r="R85" s="451"/>
    </row>
    <row r="86" spans="1:18" s="10" customFormat="1" ht="22.5" customHeight="1">
      <c r="A86" s="488"/>
      <c r="B86" s="486"/>
      <c r="C86" s="544"/>
      <c r="D86" s="473"/>
      <c r="E86" s="428"/>
      <c r="F86" s="478"/>
      <c r="G86" s="478"/>
      <c r="H86" s="478"/>
      <c r="I86" s="478"/>
      <c r="J86" s="428"/>
      <c r="K86" s="428"/>
      <c r="L86" s="478"/>
      <c r="M86" s="478"/>
      <c r="N86" s="428"/>
      <c r="O86" s="448"/>
      <c r="P86" s="450"/>
      <c r="Q86" s="450"/>
      <c r="R86" s="452"/>
    </row>
    <row r="87" spans="1:18" ht="12" customHeight="1">
      <c r="A87" s="539" t="s">
        <v>33</v>
      </c>
      <c r="B87" s="539"/>
      <c r="C87" s="539"/>
      <c r="D87" s="169"/>
      <c r="E87" s="176"/>
      <c r="F87" s="176"/>
      <c r="G87" s="176"/>
      <c r="H87" s="176"/>
      <c r="I87" s="176"/>
      <c r="J87" s="176"/>
      <c r="K87" s="176"/>
      <c r="L87" s="176"/>
      <c r="M87" s="176"/>
      <c r="N87" s="127"/>
      <c r="O87" s="74"/>
      <c r="P87" s="74"/>
      <c r="Q87" s="74"/>
      <c r="R87" s="74"/>
    </row>
    <row r="88" spans="1:18" ht="54" customHeight="1">
      <c r="A88" s="70" t="s">
        <v>38</v>
      </c>
      <c r="B88" s="58" t="s">
        <v>269</v>
      </c>
      <c r="C88" s="58" t="s">
        <v>32</v>
      </c>
      <c r="D88" s="347">
        <v>0</v>
      </c>
      <c r="E88" s="348">
        <v>0</v>
      </c>
      <c r="F88" s="348">
        <v>0</v>
      </c>
      <c r="G88" s="348">
        <v>0</v>
      </c>
      <c r="H88" s="348">
        <v>0</v>
      </c>
      <c r="I88" s="348">
        <v>0</v>
      </c>
      <c r="J88" s="348">
        <v>0</v>
      </c>
      <c r="K88" s="348">
        <v>0</v>
      </c>
      <c r="L88" s="348">
        <v>0</v>
      </c>
      <c r="M88" s="348">
        <v>0</v>
      </c>
      <c r="N88" s="349"/>
      <c r="O88" s="269" t="s">
        <v>440</v>
      </c>
      <c r="P88" s="276">
        <v>488</v>
      </c>
      <c r="Q88" s="276">
        <v>505</v>
      </c>
      <c r="R88" s="276">
        <v>103.5</v>
      </c>
    </row>
    <row r="89" spans="1:18" ht="55.5" customHeight="1">
      <c r="A89" s="70" t="s">
        <v>39</v>
      </c>
      <c r="B89" s="58" t="s">
        <v>270</v>
      </c>
      <c r="C89" s="58" t="s">
        <v>32</v>
      </c>
      <c r="D89" s="117">
        <f>F89+H89+J89+L89</f>
        <v>11798</v>
      </c>
      <c r="E89" s="339">
        <f>G89+I89+K89+M89</f>
        <v>13149</v>
      </c>
      <c r="F89" s="339">
        <v>0</v>
      </c>
      <c r="G89" s="339">
        <v>0</v>
      </c>
      <c r="H89" s="339">
        <v>0</v>
      </c>
      <c r="I89" s="339">
        <v>50</v>
      </c>
      <c r="J89" s="339">
        <v>11798</v>
      </c>
      <c r="K89" s="339">
        <v>13099</v>
      </c>
      <c r="L89" s="339">
        <v>0</v>
      </c>
      <c r="M89" s="339">
        <v>0</v>
      </c>
      <c r="N89" s="339">
        <f>E89/D89*100</f>
        <v>111.45109340566196</v>
      </c>
      <c r="O89" s="297" t="s">
        <v>348</v>
      </c>
      <c r="P89" s="276">
        <v>15</v>
      </c>
      <c r="Q89" s="276">
        <v>15.1</v>
      </c>
      <c r="R89" s="276">
        <v>100.6</v>
      </c>
    </row>
    <row r="90" spans="1:18" ht="15" customHeight="1">
      <c r="A90" s="379" t="s">
        <v>69</v>
      </c>
      <c r="B90" s="376" t="s">
        <v>105</v>
      </c>
      <c r="C90" s="373" t="s">
        <v>32</v>
      </c>
      <c r="D90" s="382">
        <f aca="true" t="shared" si="12" ref="D90:M90">D94+D133</f>
        <v>413395.4</v>
      </c>
      <c r="E90" s="382">
        <f t="shared" si="12"/>
        <v>477684.08999999997</v>
      </c>
      <c r="F90" s="382">
        <f t="shared" si="12"/>
        <v>0</v>
      </c>
      <c r="G90" s="382">
        <f t="shared" si="12"/>
        <v>231.7</v>
      </c>
      <c r="H90" s="382">
        <f t="shared" si="12"/>
        <v>312439.9</v>
      </c>
      <c r="I90" s="382">
        <f t="shared" si="12"/>
        <v>279398.14</v>
      </c>
      <c r="J90" s="382">
        <f t="shared" si="12"/>
        <v>100955.5</v>
      </c>
      <c r="K90" s="382">
        <f t="shared" si="12"/>
        <v>197834.25</v>
      </c>
      <c r="L90" s="382">
        <f t="shared" si="12"/>
        <v>0</v>
      </c>
      <c r="M90" s="382">
        <f t="shared" si="12"/>
        <v>220</v>
      </c>
      <c r="N90" s="482">
        <f>E90/D90*100</f>
        <v>115.55138010727744</v>
      </c>
      <c r="O90" s="429" t="s">
        <v>465</v>
      </c>
      <c r="P90" s="432" t="s">
        <v>466</v>
      </c>
      <c r="Q90" s="432" t="s">
        <v>468</v>
      </c>
      <c r="R90" s="432" t="s">
        <v>469</v>
      </c>
    </row>
    <row r="91" spans="1:18" s="10" customFormat="1" ht="24" customHeight="1">
      <c r="A91" s="380"/>
      <c r="B91" s="377"/>
      <c r="C91" s="374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483"/>
      <c r="O91" s="430"/>
      <c r="P91" s="433"/>
      <c r="Q91" s="433"/>
      <c r="R91" s="433"/>
    </row>
    <row r="92" spans="1:18" s="10" customFormat="1" ht="65.25" customHeight="1">
      <c r="A92" s="381"/>
      <c r="B92" s="378"/>
      <c r="C92" s="375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533"/>
      <c r="O92" s="431"/>
      <c r="P92" s="434"/>
      <c r="Q92" s="434"/>
      <c r="R92" s="434"/>
    </row>
    <row r="93" spans="1:18" ht="12.75" customHeight="1">
      <c r="A93" s="534" t="s">
        <v>72</v>
      </c>
      <c r="B93" s="534"/>
      <c r="C93" s="534"/>
      <c r="D93" s="116"/>
      <c r="E93" s="77"/>
      <c r="F93" s="77"/>
      <c r="G93" s="78"/>
      <c r="H93" s="78"/>
      <c r="I93" s="66"/>
      <c r="J93" s="66"/>
      <c r="K93" s="66"/>
      <c r="L93" s="66"/>
      <c r="M93" s="78"/>
      <c r="N93" s="66"/>
      <c r="O93" s="66"/>
      <c r="P93" s="66"/>
      <c r="Q93" s="66"/>
      <c r="R93" s="66"/>
    </row>
    <row r="94" spans="1:18" ht="57.75" customHeight="1">
      <c r="A94" s="109" t="s">
        <v>40</v>
      </c>
      <c r="B94" s="351" t="s">
        <v>95</v>
      </c>
      <c r="C94" s="342" t="s">
        <v>32</v>
      </c>
      <c r="D94" s="352">
        <f>F94+H94+J94+L94</f>
        <v>379645.9</v>
      </c>
      <c r="E94" s="352">
        <f>G94+I94+K94+M94</f>
        <v>433809.22</v>
      </c>
      <c r="F94" s="352">
        <f aca="true" t="shared" si="13" ref="F94:M94">F96+F107+F126</f>
        <v>0</v>
      </c>
      <c r="G94" s="352">
        <f t="shared" si="13"/>
        <v>0</v>
      </c>
      <c r="H94" s="352">
        <f t="shared" si="13"/>
        <v>310944.9</v>
      </c>
      <c r="I94" s="352">
        <f t="shared" si="13"/>
        <v>266763</v>
      </c>
      <c r="J94" s="352">
        <f t="shared" si="13"/>
        <v>68701</v>
      </c>
      <c r="K94" s="352">
        <f t="shared" si="13"/>
        <v>166826.22</v>
      </c>
      <c r="L94" s="352">
        <f t="shared" si="13"/>
        <v>0</v>
      </c>
      <c r="M94" s="352">
        <f t="shared" si="13"/>
        <v>220</v>
      </c>
      <c r="N94" s="240">
        <f>E94/D94*100</f>
        <v>114.2667996677957</v>
      </c>
      <c r="O94" s="180" t="s">
        <v>169</v>
      </c>
      <c r="P94" s="255">
        <v>483</v>
      </c>
      <c r="Q94" s="255">
        <v>684</v>
      </c>
      <c r="R94" s="255">
        <v>100</v>
      </c>
    </row>
    <row r="95" spans="1:18" ht="12.75" customHeight="1">
      <c r="A95" s="540" t="s">
        <v>33</v>
      </c>
      <c r="B95" s="541"/>
      <c r="C95" s="542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353"/>
      <c r="O95" s="37"/>
      <c r="P95" s="37"/>
      <c r="Q95" s="37"/>
      <c r="R95" s="37"/>
    </row>
    <row r="96" spans="1:18" ht="42.75" customHeight="1">
      <c r="A96" s="109" t="s">
        <v>48</v>
      </c>
      <c r="B96" s="350" t="s">
        <v>271</v>
      </c>
      <c r="C96" s="342" t="s">
        <v>32</v>
      </c>
      <c r="D96" s="352">
        <f>D98+D99+D100+D101+D102+D103+D104+D105+D106</f>
        <v>107024.2</v>
      </c>
      <c r="E96" s="352">
        <f aca="true" t="shared" si="14" ref="E96:M96">E98+E99+E100+E101+E102+E103+E104+E105+E106</f>
        <v>100429.5</v>
      </c>
      <c r="F96" s="354">
        <f t="shared" si="14"/>
        <v>0</v>
      </c>
      <c r="G96" s="354">
        <f t="shared" si="14"/>
        <v>0</v>
      </c>
      <c r="H96" s="354">
        <f>H98+H99+H100+H101+H102+H103+H104+H105+H106</f>
        <v>65682.2</v>
      </c>
      <c r="I96" s="354">
        <f t="shared" si="14"/>
        <v>54123.75</v>
      </c>
      <c r="J96" s="354">
        <f t="shared" si="14"/>
        <v>41342</v>
      </c>
      <c r="K96" s="354">
        <f t="shared" si="14"/>
        <v>46305.75</v>
      </c>
      <c r="L96" s="354">
        <f t="shared" si="14"/>
        <v>0</v>
      </c>
      <c r="M96" s="354">
        <f t="shared" si="14"/>
        <v>0</v>
      </c>
      <c r="N96" s="55">
        <f>E96/D96*100</f>
        <v>93.83812259283415</v>
      </c>
      <c r="O96" s="181"/>
      <c r="P96" s="181"/>
      <c r="Q96" s="181"/>
      <c r="R96" s="181"/>
    </row>
    <row r="97" spans="1:18" s="10" customFormat="1" ht="13.5" customHeight="1">
      <c r="A97" s="567" t="s">
        <v>112</v>
      </c>
      <c r="B97" s="568"/>
      <c r="C97" s="568"/>
      <c r="D97" s="355"/>
      <c r="E97" s="356"/>
      <c r="F97" s="357"/>
      <c r="G97" s="357"/>
      <c r="H97" s="357"/>
      <c r="I97" s="357"/>
      <c r="J97" s="357"/>
      <c r="K97" s="357"/>
      <c r="L97" s="357"/>
      <c r="M97" s="357"/>
      <c r="N97" s="357"/>
      <c r="O97" s="181"/>
      <c r="P97" s="181"/>
      <c r="Q97" s="181"/>
      <c r="R97" s="181"/>
    </row>
    <row r="98" spans="1:18" s="10" customFormat="1" ht="67.5">
      <c r="A98" s="358" t="s">
        <v>152</v>
      </c>
      <c r="B98" s="350" t="s">
        <v>153</v>
      </c>
      <c r="C98" s="350" t="s">
        <v>32</v>
      </c>
      <c r="D98" s="345">
        <v>0</v>
      </c>
      <c r="E98" s="345">
        <v>0</v>
      </c>
      <c r="F98" s="345">
        <v>0</v>
      </c>
      <c r="G98" s="345">
        <v>0</v>
      </c>
      <c r="H98" s="345">
        <v>0</v>
      </c>
      <c r="I98" s="345">
        <v>0</v>
      </c>
      <c r="J98" s="345">
        <v>0</v>
      </c>
      <c r="K98" s="345">
        <v>0</v>
      </c>
      <c r="L98" s="345">
        <v>0</v>
      </c>
      <c r="M98" s="345">
        <v>0</v>
      </c>
      <c r="N98" s="262"/>
      <c r="O98" s="181"/>
      <c r="P98" s="181"/>
      <c r="Q98" s="181"/>
      <c r="R98" s="181"/>
    </row>
    <row r="99" spans="1:18" s="10" customFormat="1" ht="60.75" customHeight="1">
      <c r="A99" s="358" t="s">
        <v>161</v>
      </c>
      <c r="B99" s="350" t="s">
        <v>154</v>
      </c>
      <c r="C99" s="350" t="s">
        <v>32</v>
      </c>
      <c r="D99" s="359">
        <f aca="true" t="shared" si="15" ref="D99:E104">F99+H99+J99+L99</f>
        <v>0</v>
      </c>
      <c r="E99" s="359">
        <f t="shared" si="15"/>
        <v>1268.36</v>
      </c>
      <c r="F99" s="359">
        <v>0</v>
      </c>
      <c r="G99" s="359">
        <v>0</v>
      </c>
      <c r="H99" s="345">
        <v>0</v>
      </c>
      <c r="I99" s="345">
        <v>50</v>
      </c>
      <c r="J99" s="360">
        <v>0</v>
      </c>
      <c r="K99" s="360">
        <v>1218.36</v>
      </c>
      <c r="L99" s="55">
        <v>0</v>
      </c>
      <c r="M99" s="55">
        <v>0</v>
      </c>
      <c r="N99" s="262"/>
      <c r="O99" s="181"/>
      <c r="P99" s="181"/>
      <c r="Q99" s="181"/>
      <c r="R99" s="181"/>
    </row>
    <row r="100" spans="1:18" s="10" customFormat="1" ht="42.75" customHeight="1">
      <c r="A100" s="183" t="s">
        <v>162</v>
      </c>
      <c r="B100" s="350" t="s">
        <v>155</v>
      </c>
      <c r="C100" s="350" t="s">
        <v>32</v>
      </c>
      <c r="D100" s="345">
        <f t="shared" si="15"/>
        <v>0</v>
      </c>
      <c r="E100" s="345">
        <f t="shared" si="15"/>
        <v>0</v>
      </c>
      <c r="F100" s="345">
        <v>0</v>
      </c>
      <c r="G100" s="345">
        <v>0</v>
      </c>
      <c r="H100" s="345">
        <v>0</v>
      </c>
      <c r="I100" s="345">
        <v>0</v>
      </c>
      <c r="J100" s="360">
        <v>0</v>
      </c>
      <c r="K100" s="360">
        <v>0</v>
      </c>
      <c r="L100" s="55">
        <v>0</v>
      </c>
      <c r="M100" s="55">
        <v>0</v>
      </c>
      <c r="N100" s="262"/>
      <c r="O100" s="181"/>
      <c r="P100" s="181"/>
      <c r="Q100" s="181"/>
      <c r="R100" s="181"/>
    </row>
    <row r="101" spans="1:18" s="10" customFormat="1" ht="57.75" customHeight="1">
      <c r="A101" s="183" t="s">
        <v>163</v>
      </c>
      <c r="B101" s="350" t="s">
        <v>156</v>
      </c>
      <c r="C101" s="350" t="s">
        <v>32</v>
      </c>
      <c r="D101" s="345">
        <f t="shared" si="15"/>
        <v>0</v>
      </c>
      <c r="E101" s="345">
        <f t="shared" si="15"/>
        <v>383.6</v>
      </c>
      <c r="F101" s="345">
        <v>0</v>
      </c>
      <c r="G101" s="345">
        <v>0</v>
      </c>
      <c r="H101" s="345">
        <v>0</v>
      </c>
      <c r="I101" s="345">
        <v>149.4</v>
      </c>
      <c r="J101" s="360">
        <v>0</v>
      </c>
      <c r="K101" s="360">
        <v>234.2</v>
      </c>
      <c r="L101" s="55">
        <v>0</v>
      </c>
      <c r="M101" s="55">
        <v>0</v>
      </c>
      <c r="N101" s="262"/>
      <c r="O101" s="181"/>
      <c r="P101" s="181"/>
      <c r="Q101" s="181"/>
      <c r="R101" s="181"/>
    </row>
    <row r="102" spans="1:18" s="10" customFormat="1" ht="82.5" customHeight="1">
      <c r="A102" s="183" t="s">
        <v>164</v>
      </c>
      <c r="B102" s="350" t="s">
        <v>157</v>
      </c>
      <c r="C102" s="342" t="s">
        <v>32</v>
      </c>
      <c r="D102" s="359">
        <f t="shared" si="15"/>
        <v>0</v>
      </c>
      <c r="E102" s="359">
        <f t="shared" si="15"/>
        <v>15.74</v>
      </c>
      <c r="F102" s="345">
        <v>0</v>
      </c>
      <c r="G102" s="345">
        <v>0</v>
      </c>
      <c r="H102" s="345">
        <v>0</v>
      </c>
      <c r="I102" s="345">
        <v>15.74</v>
      </c>
      <c r="J102" s="360">
        <v>0</v>
      </c>
      <c r="K102" s="360">
        <v>0</v>
      </c>
      <c r="L102" s="55">
        <v>0</v>
      </c>
      <c r="M102" s="55">
        <v>0</v>
      </c>
      <c r="N102" s="262"/>
      <c r="O102" s="181"/>
      <c r="P102" s="181"/>
      <c r="Q102" s="181"/>
      <c r="R102" s="181"/>
    </row>
    <row r="103" spans="1:18" s="10" customFormat="1" ht="72" customHeight="1">
      <c r="A103" s="183" t="s">
        <v>165</v>
      </c>
      <c r="B103" s="154" t="s">
        <v>158</v>
      </c>
      <c r="C103" s="342" t="s">
        <v>32</v>
      </c>
      <c r="D103" s="345">
        <f t="shared" si="15"/>
        <v>0</v>
      </c>
      <c r="E103" s="345">
        <f t="shared" si="15"/>
        <v>27327.2</v>
      </c>
      <c r="F103" s="345">
        <v>0</v>
      </c>
      <c r="G103" s="345">
        <v>0</v>
      </c>
      <c r="H103" s="345">
        <v>0</v>
      </c>
      <c r="I103" s="345">
        <v>27327.2</v>
      </c>
      <c r="J103" s="360">
        <v>0</v>
      </c>
      <c r="K103" s="360">
        <v>0</v>
      </c>
      <c r="L103" s="55">
        <v>0</v>
      </c>
      <c r="M103" s="55">
        <v>0</v>
      </c>
      <c r="N103" s="55"/>
      <c r="O103" s="181"/>
      <c r="P103" s="181"/>
      <c r="Q103" s="181"/>
      <c r="R103" s="181"/>
    </row>
    <row r="104" spans="1:18" s="10" customFormat="1" ht="69" customHeight="1">
      <c r="A104" s="183" t="s">
        <v>166</v>
      </c>
      <c r="B104" s="184" t="s">
        <v>159</v>
      </c>
      <c r="C104" s="350" t="s">
        <v>32</v>
      </c>
      <c r="D104" s="359">
        <f t="shared" si="15"/>
        <v>0</v>
      </c>
      <c r="E104" s="359">
        <f t="shared" si="15"/>
        <v>1895</v>
      </c>
      <c r="F104" s="359">
        <v>0</v>
      </c>
      <c r="G104" s="359">
        <v>0</v>
      </c>
      <c r="H104" s="359">
        <v>0</v>
      </c>
      <c r="I104" s="359">
        <v>1895</v>
      </c>
      <c r="J104" s="361">
        <v>0</v>
      </c>
      <c r="K104" s="361">
        <v>0</v>
      </c>
      <c r="L104" s="354">
        <v>0</v>
      </c>
      <c r="M104" s="354">
        <v>0</v>
      </c>
      <c r="N104" s="262"/>
      <c r="O104" s="181"/>
      <c r="P104" s="181"/>
      <c r="Q104" s="181"/>
      <c r="R104" s="181"/>
    </row>
    <row r="105" spans="1:18" s="10" customFormat="1" ht="81" customHeight="1">
      <c r="A105" s="183" t="s">
        <v>167</v>
      </c>
      <c r="B105" s="154" t="s">
        <v>412</v>
      </c>
      <c r="C105" s="350" t="s">
        <v>32</v>
      </c>
      <c r="D105" s="343">
        <v>0</v>
      </c>
      <c r="E105" s="343">
        <f>G105+I105+K105+M105</f>
        <v>0</v>
      </c>
      <c r="F105" s="343">
        <v>0</v>
      </c>
      <c r="G105" s="343">
        <v>0</v>
      </c>
      <c r="H105" s="343">
        <v>0</v>
      </c>
      <c r="I105" s="343">
        <v>0</v>
      </c>
      <c r="J105" s="362">
        <v>0</v>
      </c>
      <c r="K105" s="362">
        <v>0</v>
      </c>
      <c r="L105" s="109">
        <v>0</v>
      </c>
      <c r="M105" s="109">
        <v>0</v>
      </c>
      <c r="N105" s="262"/>
      <c r="O105" s="181"/>
      <c r="P105" s="181"/>
      <c r="Q105" s="181"/>
      <c r="R105" s="181"/>
    </row>
    <row r="106" spans="1:18" s="10" customFormat="1" ht="60.75" customHeight="1">
      <c r="A106" s="183" t="s">
        <v>168</v>
      </c>
      <c r="B106" s="184" t="s">
        <v>160</v>
      </c>
      <c r="C106" s="350" t="s">
        <v>32</v>
      </c>
      <c r="D106" s="359">
        <f>F106+H106+J106+L106</f>
        <v>107024.2</v>
      </c>
      <c r="E106" s="359">
        <f>G106+I106+K106+M106</f>
        <v>69539.6</v>
      </c>
      <c r="F106" s="345">
        <v>0</v>
      </c>
      <c r="G106" s="345">
        <v>0</v>
      </c>
      <c r="H106" s="359">
        <v>65682.2</v>
      </c>
      <c r="I106" s="359">
        <v>24686.41</v>
      </c>
      <c r="J106" s="361">
        <v>41342</v>
      </c>
      <c r="K106" s="361">
        <v>44853.19</v>
      </c>
      <c r="L106" s="354">
        <v>0</v>
      </c>
      <c r="M106" s="354">
        <v>0</v>
      </c>
      <c r="N106" s="262">
        <f>E106/D106*100</f>
        <v>64.97558496115833</v>
      </c>
      <c r="O106" s="181"/>
      <c r="P106" s="181"/>
      <c r="Q106" s="181"/>
      <c r="R106" s="181"/>
    </row>
    <row r="107" spans="1:18" ht="45.75" customHeight="1">
      <c r="A107" s="110" t="s">
        <v>49</v>
      </c>
      <c r="B107" s="363" t="s">
        <v>272</v>
      </c>
      <c r="C107" s="350" t="s">
        <v>32</v>
      </c>
      <c r="D107" s="359">
        <f>D109+D110+D111+D112+D113+D114+D115+D116+D117+D118+D119+D120+D121+D122+D123+D124+D125</f>
        <v>267913.3</v>
      </c>
      <c r="E107" s="359">
        <f aca="true" t="shared" si="16" ref="E107:M107">E109+E110+E111+E112+E113+E114+E115+E116+E117+E118+E119+E120+E121+E122+E123+E124+E125</f>
        <v>312782.53</v>
      </c>
      <c r="F107" s="359">
        <f t="shared" si="16"/>
        <v>0</v>
      </c>
      <c r="G107" s="359">
        <f t="shared" si="16"/>
        <v>0</v>
      </c>
      <c r="H107" s="359">
        <f t="shared" si="16"/>
        <v>245262.7</v>
      </c>
      <c r="I107" s="359">
        <f t="shared" si="16"/>
        <v>212526.75</v>
      </c>
      <c r="J107" s="359">
        <f t="shared" si="16"/>
        <v>22650.6</v>
      </c>
      <c r="K107" s="359">
        <f t="shared" si="16"/>
        <v>100035.78</v>
      </c>
      <c r="L107" s="359">
        <f t="shared" si="16"/>
        <v>0</v>
      </c>
      <c r="M107" s="359">
        <f t="shared" si="16"/>
        <v>220</v>
      </c>
      <c r="N107" s="262">
        <f>E107/D107*100</f>
        <v>116.74766799557918</v>
      </c>
      <c r="O107" s="185" t="s">
        <v>425</v>
      </c>
      <c r="P107" s="255">
        <v>99.8</v>
      </c>
      <c r="Q107" s="255">
        <v>99.4</v>
      </c>
      <c r="R107" s="255">
        <v>99.5</v>
      </c>
    </row>
    <row r="108" spans="1:18" s="10" customFormat="1" ht="12" customHeight="1">
      <c r="A108" s="569" t="s">
        <v>112</v>
      </c>
      <c r="B108" s="570"/>
      <c r="C108" s="570"/>
      <c r="D108" s="169"/>
      <c r="E108" s="37"/>
      <c r="F108" s="37"/>
      <c r="G108" s="37"/>
      <c r="H108" s="37"/>
      <c r="I108" s="37"/>
      <c r="J108" s="37"/>
      <c r="K108" s="37"/>
      <c r="L108" s="37"/>
      <c r="M108" s="37"/>
      <c r="N108" s="181"/>
      <c r="O108" s="181"/>
      <c r="P108" s="181"/>
      <c r="Q108" s="181"/>
      <c r="R108" s="181"/>
    </row>
    <row r="109" spans="1:18" s="10" customFormat="1" ht="46.5" customHeight="1">
      <c r="A109" s="183" t="s">
        <v>170</v>
      </c>
      <c r="B109" s="184" t="s">
        <v>187</v>
      </c>
      <c r="C109" s="154" t="s">
        <v>32</v>
      </c>
      <c r="D109" s="359">
        <f aca="true" t="shared" si="17" ref="D109:D125">F109+H109+J109+L109</f>
        <v>0</v>
      </c>
      <c r="E109" s="359">
        <f aca="true" t="shared" si="18" ref="E109:E125">G109+I109+K109+M109</f>
        <v>0</v>
      </c>
      <c r="F109" s="345">
        <v>0</v>
      </c>
      <c r="G109" s="345">
        <v>0</v>
      </c>
      <c r="H109" s="345">
        <v>0</v>
      </c>
      <c r="I109" s="345">
        <v>0</v>
      </c>
      <c r="J109" s="360">
        <v>0</v>
      </c>
      <c r="K109" s="360">
        <v>0</v>
      </c>
      <c r="L109" s="55">
        <v>0</v>
      </c>
      <c r="M109" s="55">
        <v>0</v>
      </c>
      <c r="N109" s="279"/>
      <c r="O109" s="181"/>
      <c r="P109" s="181"/>
      <c r="Q109" s="181"/>
      <c r="R109" s="181"/>
    </row>
    <row r="110" spans="1:18" s="10" customFormat="1" ht="45">
      <c r="A110" s="183" t="s">
        <v>171</v>
      </c>
      <c r="B110" s="184" t="s">
        <v>342</v>
      </c>
      <c r="C110" s="154" t="s">
        <v>32</v>
      </c>
      <c r="D110" s="359">
        <f t="shared" si="17"/>
        <v>0</v>
      </c>
      <c r="E110" s="359">
        <f t="shared" si="18"/>
        <v>680.69</v>
      </c>
      <c r="F110" s="345">
        <v>0</v>
      </c>
      <c r="G110" s="345">
        <v>0</v>
      </c>
      <c r="H110" s="345">
        <v>0</v>
      </c>
      <c r="I110" s="345">
        <v>680.69</v>
      </c>
      <c r="J110" s="360">
        <v>0</v>
      </c>
      <c r="K110" s="360">
        <v>0</v>
      </c>
      <c r="L110" s="55">
        <v>0</v>
      </c>
      <c r="M110" s="55">
        <v>0</v>
      </c>
      <c r="N110" s="262"/>
      <c r="O110" s="181"/>
      <c r="P110" s="181"/>
      <c r="Q110" s="181"/>
      <c r="R110" s="181"/>
    </row>
    <row r="111" spans="1:18" s="10" customFormat="1" ht="46.5" customHeight="1">
      <c r="A111" s="186" t="s">
        <v>172</v>
      </c>
      <c r="B111" s="184" t="s">
        <v>188</v>
      </c>
      <c r="C111" s="187" t="s">
        <v>32</v>
      </c>
      <c r="D111" s="345">
        <f t="shared" si="17"/>
        <v>0</v>
      </c>
      <c r="E111" s="345">
        <f t="shared" si="18"/>
        <v>0</v>
      </c>
      <c r="F111" s="345">
        <v>0</v>
      </c>
      <c r="G111" s="345">
        <v>0</v>
      </c>
      <c r="H111" s="345">
        <v>0</v>
      </c>
      <c r="I111" s="345">
        <v>0</v>
      </c>
      <c r="J111" s="360">
        <v>0</v>
      </c>
      <c r="K111" s="360">
        <v>0</v>
      </c>
      <c r="L111" s="55">
        <v>0</v>
      </c>
      <c r="M111" s="55">
        <v>0</v>
      </c>
      <c r="N111" s="109"/>
      <c r="O111" s="181"/>
      <c r="P111" s="181"/>
      <c r="Q111" s="181"/>
      <c r="R111" s="181"/>
    </row>
    <row r="112" spans="1:18" s="10" customFormat="1" ht="57.75" customHeight="1">
      <c r="A112" s="62" t="s">
        <v>173</v>
      </c>
      <c r="B112" s="184" t="s">
        <v>189</v>
      </c>
      <c r="C112" s="154" t="s">
        <v>32</v>
      </c>
      <c r="D112" s="359">
        <f t="shared" si="17"/>
        <v>0</v>
      </c>
      <c r="E112" s="359">
        <f t="shared" si="18"/>
        <v>43004.44</v>
      </c>
      <c r="F112" s="359">
        <v>0</v>
      </c>
      <c r="G112" s="359">
        <v>0</v>
      </c>
      <c r="H112" s="359">
        <v>0</v>
      </c>
      <c r="I112" s="359">
        <v>15812.67</v>
      </c>
      <c r="J112" s="361">
        <v>0</v>
      </c>
      <c r="K112" s="361">
        <v>27191.77</v>
      </c>
      <c r="L112" s="55">
        <v>0</v>
      </c>
      <c r="M112" s="55">
        <v>0</v>
      </c>
      <c r="N112" s="262"/>
      <c r="O112" s="181"/>
      <c r="P112" s="181"/>
      <c r="Q112" s="181"/>
      <c r="R112" s="181"/>
    </row>
    <row r="113" spans="1:18" s="10" customFormat="1" ht="48.75" customHeight="1">
      <c r="A113" s="62" t="s">
        <v>174</v>
      </c>
      <c r="B113" s="184" t="s">
        <v>190</v>
      </c>
      <c r="C113" s="58" t="s">
        <v>32</v>
      </c>
      <c r="D113" s="359">
        <f t="shared" si="17"/>
        <v>0</v>
      </c>
      <c r="E113" s="359">
        <f t="shared" si="18"/>
        <v>4044.44</v>
      </c>
      <c r="F113" s="345">
        <v>0</v>
      </c>
      <c r="G113" s="345">
        <v>0</v>
      </c>
      <c r="H113" s="345">
        <v>0</v>
      </c>
      <c r="I113" s="345">
        <v>0</v>
      </c>
      <c r="J113" s="361">
        <v>0</v>
      </c>
      <c r="K113" s="361">
        <v>3824.44</v>
      </c>
      <c r="L113" s="55">
        <v>0</v>
      </c>
      <c r="M113" s="55">
        <v>220</v>
      </c>
      <c r="N113" s="262"/>
      <c r="O113" s="181"/>
      <c r="P113" s="181"/>
      <c r="Q113" s="181"/>
      <c r="R113" s="181"/>
    </row>
    <row r="114" spans="1:18" s="10" customFormat="1" ht="57.75" customHeight="1">
      <c r="A114" s="183" t="s">
        <v>175</v>
      </c>
      <c r="B114" s="184" t="s">
        <v>191</v>
      </c>
      <c r="C114" s="154" t="s">
        <v>32</v>
      </c>
      <c r="D114" s="359">
        <f t="shared" si="17"/>
        <v>0</v>
      </c>
      <c r="E114" s="359">
        <f t="shared" si="18"/>
        <v>3217.76</v>
      </c>
      <c r="F114" s="345">
        <v>0</v>
      </c>
      <c r="G114" s="345">
        <v>0</v>
      </c>
      <c r="H114" s="345">
        <v>0</v>
      </c>
      <c r="I114" s="345">
        <v>0</v>
      </c>
      <c r="J114" s="360">
        <v>0</v>
      </c>
      <c r="K114" s="360">
        <v>3217.76</v>
      </c>
      <c r="L114" s="55">
        <v>0</v>
      </c>
      <c r="M114" s="55">
        <v>0</v>
      </c>
      <c r="N114" s="262"/>
      <c r="O114" s="181"/>
      <c r="P114" s="181"/>
      <c r="Q114" s="181"/>
      <c r="R114" s="181"/>
    </row>
    <row r="115" spans="1:18" s="10" customFormat="1" ht="35.25" customHeight="1">
      <c r="A115" s="183" t="s">
        <v>176</v>
      </c>
      <c r="B115" s="184" t="s">
        <v>192</v>
      </c>
      <c r="C115" s="154" t="s">
        <v>32</v>
      </c>
      <c r="D115" s="345">
        <f t="shared" si="17"/>
        <v>0</v>
      </c>
      <c r="E115" s="345">
        <f t="shared" si="18"/>
        <v>58.04</v>
      </c>
      <c r="F115" s="345">
        <v>0</v>
      </c>
      <c r="G115" s="345">
        <v>0</v>
      </c>
      <c r="H115" s="345">
        <v>0</v>
      </c>
      <c r="I115" s="345">
        <v>0</v>
      </c>
      <c r="J115" s="360">
        <v>0</v>
      </c>
      <c r="K115" s="360">
        <v>58.04</v>
      </c>
      <c r="L115" s="55">
        <v>0</v>
      </c>
      <c r="M115" s="55">
        <v>0</v>
      </c>
      <c r="N115" s="109"/>
      <c r="O115" s="181"/>
      <c r="P115" s="181"/>
      <c r="Q115" s="181"/>
      <c r="R115" s="181"/>
    </row>
    <row r="116" spans="1:18" s="10" customFormat="1" ht="116.25" customHeight="1">
      <c r="A116" s="183" t="s">
        <v>177</v>
      </c>
      <c r="B116" s="184" t="s">
        <v>193</v>
      </c>
      <c r="C116" s="154" t="s">
        <v>32</v>
      </c>
      <c r="D116" s="345">
        <f t="shared" si="17"/>
        <v>0</v>
      </c>
      <c r="E116" s="345">
        <f t="shared" si="18"/>
        <v>2905.56</v>
      </c>
      <c r="F116" s="345">
        <v>0</v>
      </c>
      <c r="G116" s="345">
        <v>0</v>
      </c>
      <c r="H116" s="345">
        <v>0</v>
      </c>
      <c r="I116" s="345">
        <v>1452.78</v>
      </c>
      <c r="J116" s="345">
        <v>0</v>
      </c>
      <c r="K116" s="345">
        <v>1452.78</v>
      </c>
      <c r="L116" s="345">
        <v>0</v>
      </c>
      <c r="M116" s="345">
        <v>0</v>
      </c>
      <c r="N116" s="345"/>
      <c r="O116" s="181"/>
      <c r="P116" s="181"/>
      <c r="Q116" s="181"/>
      <c r="R116" s="181"/>
    </row>
    <row r="117" spans="1:18" s="10" customFormat="1" ht="34.5" customHeight="1">
      <c r="A117" s="183" t="s">
        <v>178</v>
      </c>
      <c r="B117" s="184" t="s">
        <v>194</v>
      </c>
      <c r="C117" s="154" t="s">
        <v>32</v>
      </c>
      <c r="D117" s="359">
        <f t="shared" si="17"/>
        <v>0</v>
      </c>
      <c r="E117" s="359">
        <f t="shared" si="18"/>
        <v>5616.5599999999995</v>
      </c>
      <c r="F117" s="345">
        <v>0</v>
      </c>
      <c r="G117" s="345">
        <v>0</v>
      </c>
      <c r="H117" s="345">
        <v>0</v>
      </c>
      <c r="I117" s="345">
        <v>1142.2</v>
      </c>
      <c r="J117" s="360">
        <v>0</v>
      </c>
      <c r="K117" s="360">
        <v>4474.36</v>
      </c>
      <c r="L117" s="55">
        <v>0</v>
      </c>
      <c r="M117" s="55">
        <v>0</v>
      </c>
      <c r="N117" s="262"/>
      <c r="O117" s="181"/>
      <c r="P117" s="181"/>
      <c r="Q117" s="181"/>
      <c r="R117" s="181"/>
    </row>
    <row r="118" spans="1:18" s="10" customFormat="1" ht="35.25" customHeight="1">
      <c r="A118" s="183" t="s">
        <v>179</v>
      </c>
      <c r="B118" s="184" t="s">
        <v>413</v>
      </c>
      <c r="C118" s="154" t="s">
        <v>32</v>
      </c>
      <c r="D118" s="359">
        <f t="shared" si="17"/>
        <v>0</v>
      </c>
      <c r="E118" s="359">
        <f t="shared" si="18"/>
        <v>781.3</v>
      </c>
      <c r="F118" s="345">
        <v>0</v>
      </c>
      <c r="G118" s="345">
        <v>0</v>
      </c>
      <c r="H118" s="345">
        <v>0</v>
      </c>
      <c r="I118" s="345">
        <v>781.3</v>
      </c>
      <c r="J118" s="360">
        <v>0</v>
      </c>
      <c r="K118" s="360">
        <v>0</v>
      </c>
      <c r="L118" s="55">
        <v>0</v>
      </c>
      <c r="M118" s="55">
        <v>0</v>
      </c>
      <c r="N118" s="262"/>
      <c r="O118" s="181"/>
      <c r="P118" s="181"/>
      <c r="Q118" s="181"/>
      <c r="R118" s="181"/>
    </row>
    <row r="119" spans="1:18" s="10" customFormat="1" ht="49.5" customHeight="1">
      <c r="A119" s="183" t="s">
        <v>180</v>
      </c>
      <c r="B119" s="184" t="s">
        <v>343</v>
      </c>
      <c r="C119" s="154" t="s">
        <v>32</v>
      </c>
      <c r="D119" s="359">
        <f t="shared" si="17"/>
        <v>0</v>
      </c>
      <c r="E119" s="359">
        <f t="shared" si="18"/>
        <v>9757.09</v>
      </c>
      <c r="F119" s="343">
        <v>0</v>
      </c>
      <c r="G119" s="343">
        <v>0</v>
      </c>
      <c r="H119" s="343">
        <v>0</v>
      </c>
      <c r="I119" s="343">
        <v>0</v>
      </c>
      <c r="J119" s="361">
        <v>0</v>
      </c>
      <c r="K119" s="361">
        <v>9757.09</v>
      </c>
      <c r="L119" s="109">
        <v>0</v>
      </c>
      <c r="M119" s="109">
        <v>0</v>
      </c>
      <c r="N119" s="262"/>
      <c r="O119" s="181"/>
      <c r="P119" s="181"/>
      <c r="Q119" s="181"/>
      <c r="R119" s="181"/>
    </row>
    <row r="120" spans="1:18" s="10" customFormat="1" ht="104.25" customHeight="1">
      <c r="A120" s="183" t="s">
        <v>181</v>
      </c>
      <c r="B120" s="184" t="s">
        <v>195</v>
      </c>
      <c r="C120" s="154" t="s">
        <v>32</v>
      </c>
      <c r="D120" s="359">
        <f t="shared" si="17"/>
        <v>0</v>
      </c>
      <c r="E120" s="359">
        <f t="shared" si="18"/>
        <v>3133.5</v>
      </c>
      <c r="F120" s="343">
        <v>0</v>
      </c>
      <c r="G120" s="343">
        <v>0</v>
      </c>
      <c r="H120" s="359">
        <v>0</v>
      </c>
      <c r="I120" s="359">
        <v>3133.5</v>
      </c>
      <c r="J120" s="362">
        <v>0</v>
      </c>
      <c r="K120" s="362">
        <v>0</v>
      </c>
      <c r="L120" s="109">
        <v>0</v>
      </c>
      <c r="M120" s="109">
        <v>0</v>
      </c>
      <c r="N120" s="262"/>
      <c r="O120" s="181"/>
      <c r="P120" s="181"/>
      <c r="Q120" s="181"/>
      <c r="R120" s="181"/>
    </row>
    <row r="121" spans="1:18" s="10" customFormat="1" ht="36.75" customHeight="1">
      <c r="A121" s="183" t="s">
        <v>182</v>
      </c>
      <c r="B121" s="184" t="s">
        <v>196</v>
      </c>
      <c r="C121" s="154" t="s">
        <v>32</v>
      </c>
      <c r="D121" s="343">
        <f t="shared" si="17"/>
        <v>0</v>
      </c>
      <c r="E121" s="343">
        <f t="shared" si="18"/>
        <v>0</v>
      </c>
      <c r="F121" s="343">
        <v>0</v>
      </c>
      <c r="G121" s="343">
        <v>0</v>
      </c>
      <c r="H121" s="343">
        <v>0</v>
      </c>
      <c r="I121" s="343">
        <v>0</v>
      </c>
      <c r="J121" s="362">
        <v>0</v>
      </c>
      <c r="K121" s="362">
        <v>0</v>
      </c>
      <c r="L121" s="109">
        <v>0</v>
      </c>
      <c r="M121" s="109">
        <v>0</v>
      </c>
      <c r="N121" s="364"/>
      <c r="O121" s="181"/>
      <c r="P121" s="181"/>
      <c r="Q121" s="181"/>
      <c r="R121" s="181"/>
    </row>
    <row r="122" spans="1:18" s="10" customFormat="1" ht="45">
      <c r="A122" s="183" t="s">
        <v>183</v>
      </c>
      <c r="B122" s="184" t="s">
        <v>197</v>
      </c>
      <c r="C122" s="154" t="s">
        <v>32</v>
      </c>
      <c r="D122" s="343">
        <f t="shared" si="17"/>
        <v>0</v>
      </c>
      <c r="E122" s="343">
        <f t="shared" si="18"/>
        <v>0</v>
      </c>
      <c r="F122" s="343">
        <v>0</v>
      </c>
      <c r="G122" s="343">
        <v>0</v>
      </c>
      <c r="H122" s="343">
        <v>0</v>
      </c>
      <c r="I122" s="343">
        <v>0</v>
      </c>
      <c r="J122" s="362">
        <v>0</v>
      </c>
      <c r="K122" s="362">
        <v>0</v>
      </c>
      <c r="L122" s="109">
        <v>0</v>
      </c>
      <c r="M122" s="109">
        <v>0</v>
      </c>
      <c r="N122" s="357"/>
      <c r="O122" s="181"/>
      <c r="P122" s="181"/>
      <c r="Q122" s="181"/>
      <c r="R122" s="181"/>
    </row>
    <row r="123" spans="1:18" s="10" customFormat="1" ht="78.75">
      <c r="A123" s="183" t="s">
        <v>184</v>
      </c>
      <c r="B123" s="184" t="s">
        <v>198</v>
      </c>
      <c r="C123" s="154" t="s">
        <v>32</v>
      </c>
      <c r="D123" s="359">
        <f t="shared" si="17"/>
        <v>0</v>
      </c>
      <c r="E123" s="359">
        <f t="shared" si="18"/>
        <v>186311.93</v>
      </c>
      <c r="F123" s="345">
        <v>0</v>
      </c>
      <c r="G123" s="345">
        <v>0</v>
      </c>
      <c r="H123" s="345">
        <v>0</v>
      </c>
      <c r="I123" s="345">
        <v>186311.93</v>
      </c>
      <c r="J123" s="360">
        <v>0</v>
      </c>
      <c r="K123" s="360">
        <v>0</v>
      </c>
      <c r="L123" s="55">
        <v>0</v>
      </c>
      <c r="M123" s="55">
        <v>0</v>
      </c>
      <c r="N123" s="302"/>
      <c r="O123" s="181"/>
      <c r="P123" s="181"/>
      <c r="Q123" s="181"/>
      <c r="R123" s="181"/>
    </row>
    <row r="124" spans="1:18" s="10" customFormat="1" ht="93" customHeight="1">
      <c r="A124" s="183" t="s">
        <v>185</v>
      </c>
      <c r="B124" s="184" t="s">
        <v>199</v>
      </c>
      <c r="C124" s="154" t="s">
        <v>32</v>
      </c>
      <c r="D124" s="345">
        <f t="shared" si="17"/>
        <v>0</v>
      </c>
      <c r="E124" s="345">
        <f t="shared" si="18"/>
        <v>937.38</v>
      </c>
      <c r="F124" s="345">
        <v>0</v>
      </c>
      <c r="G124" s="345">
        <v>0</v>
      </c>
      <c r="H124" s="345">
        <v>0</v>
      </c>
      <c r="I124" s="345">
        <v>178.58</v>
      </c>
      <c r="J124" s="360">
        <v>0</v>
      </c>
      <c r="K124" s="360">
        <v>758.8</v>
      </c>
      <c r="L124" s="55">
        <v>0</v>
      </c>
      <c r="M124" s="55">
        <v>0</v>
      </c>
      <c r="N124" s="262"/>
      <c r="O124" s="181"/>
      <c r="P124" s="181"/>
      <c r="Q124" s="181"/>
      <c r="R124" s="181"/>
    </row>
    <row r="125" spans="1:18" s="10" customFormat="1" ht="57.75" customHeight="1">
      <c r="A125" s="183" t="s">
        <v>186</v>
      </c>
      <c r="B125" s="184" t="s">
        <v>200</v>
      </c>
      <c r="C125" s="154" t="s">
        <v>32</v>
      </c>
      <c r="D125" s="359">
        <f t="shared" si="17"/>
        <v>267913.3</v>
      </c>
      <c r="E125" s="359">
        <f t="shared" si="18"/>
        <v>52333.84</v>
      </c>
      <c r="F125" s="343">
        <v>0</v>
      </c>
      <c r="G125" s="343">
        <v>0</v>
      </c>
      <c r="H125" s="359">
        <v>245262.7</v>
      </c>
      <c r="I125" s="359">
        <v>3033.1</v>
      </c>
      <c r="J125" s="361">
        <v>22650.6</v>
      </c>
      <c r="K125" s="361">
        <v>49300.74</v>
      </c>
      <c r="L125" s="354">
        <v>0</v>
      </c>
      <c r="M125" s="354">
        <v>0</v>
      </c>
      <c r="N125" s="262"/>
      <c r="O125" s="181"/>
      <c r="P125" s="181"/>
      <c r="Q125" s="181"/>
      <c r="R125" s="181"/>
    </row>
    <row r="126" spans="1:18" ht="45">
      <c r="A126" s="110" t="s">
        <v>96</v>
      </c>
      <c r="B126" s="350" t="s">
        <v>273</v>
      </c>
      <c r="C126" s="350" t="s">
        <v>32</v>
      </c>
      <c r="D126" s="352">
        <f>D128+D129+D130+D131+D132</f>
        <v>4708.4</v>
      </c>
      <c r="E126" s="352">
        <f aca="true" t="shared" si="19" ref="E126:M126">E128+E129+E130+E131+E132</f>
        <v>20597.190000000002</v>
      </c>
      <c r="F126" s="354">
        <f t="shared" si="19"/>
        <v>0</v>
      </c>
      <c r="G126" s="354">
        <f t="shared" si="19"/>
        <v>0</v>
      </c>
      <c r="H126" s="354">
        <f t="shared" si="19"/>
        <v>0</v>
      </c>
      <c r="I126" s="354">
        <f t="shared" si="19"/>
        <v>112.5</v>
      </c>
      <c r="J126" s="354">
        <f t="shared" si="19"/>
        <v>4708.4</v>
      </c>
      <c r="K126" s="354">
        <f t="shared" si="19"/>
        <v>20484.690000000002</v>
      </c>
      <c r="L126" s="354">
        <f t="shared" si="19"/>
        <v>0</v>
      </c>
      <c r="M126" s="354">
        <f t="shared" si="19"/>
        <v>0</v>
      </c>
      <c r="N126" s="302">
        <f>E126/D126*100</f>
        <v>437.45624840710224</v>
      </c>
      <c r="O126" s="118" t="s">
        <v>451</v>
      </c>
      <c r="P126" s="276">
        <v>11</v>
      </c>
      <c r="Q126" s="276">
        <v>43.7</v>
      </c>
      <c r="R126" s="276" t="s">
        <v>467</v>
      </c>
    </row>
    <row r="127" spans="1:18" s="10" customFormat="1" ht="11.25" customHeight="1">
      <c r="A127" s="569" t="s">
        <v>112</v>
      </c>
      <c r="B127" s="570"/>
      <c r="C127" s="570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"/>
      <c r="P127" s="36"/>
      <c r="Q127" s="36"/>
      <c r="R127" s="36"/>
    </row>
    <row r="128" spans="1:18" s="10" customFormat="1" ht="60" customHeight="1">
      <c r="A128" s="182" t="s">
        <v>201</v>
      </c>
      <c r="B128" s="184" t="s">
        <v>206</v>
      </c>
      <c r="C128" s="154" t="s">
        <v>32</v>
      </c>
      <c r="D128" s="345">
        <v>0</v>
      </c>
      <c r="E128" s="345">
        <v>0</v>
      </c>
      <c r="F128" s="345">
        <v>0</v>
      </c>
      <c r="G128" s="345">
        <v>0</v>
      </c>
      <c r="H128" s="345">
        <v>0</v>
      </c>
      <c r="I128" s="345">
        <v>0</v>
      </c>
      <c r="J128" s="345">
        <v>0</v>
      </c>
      <c r="K128" s="345">
        <v>0</v>
      </c>
      <c r="L128" s="345">
        <v>0</v>
      </c>
      <c r="M128" s="345">
        <v>0</v>
      </c>
      <c r="N128" s="366"/>
      <c r="O128" s="36"/>
      <c r="P128" s="36"/>
      <c r="Q128" s="36"/>
      <c r="R128" s="36"/>
    </row>
    <row r="129" spans="1:18" s="10" customFormat="1" ht="38.25" customHeight="1">
      <c r="A129" s="182" t="s">
        <v>202</v>
      </c>
      <c r="B129" s="184" t="s">
        <v>207</v>
      </c>
      <c r="C129" s="154" t="s">
        <v>32</v>
      </c>
      <c r="D129" s="345">
        <f aca="true" t="shared" si="20" ref="D129:E132">F129+H129+J129+L129</f>
        <v>0</v>
      </c>
      <c r="E129" s="345">
        <f t="shared" si="20"/>
        <v>0</v>
      </c>
      <c r="F129" s="345">
        <v>0</v>
      </c>
      <c r="G129" s="345">
        <v>0</v>
      </c>
      <c r="H129" s="345">
        <v>0</v>
      </c>
      <c r="I129" s="345">
        <v>0</v>
      </c>
      <c r="J129" s="345">
        <v>0</v>
      </c>
      <c r="K129" s="345">
        <v>0</v>
      </c>
      <c r="L129" s="345">
        <v>0</v>
      </c>
      <c r="M129" s="345">
        <v>0</v>
      </c>
      <c r="N129" s="367"/>
      <c r="O129" s="36"/>
      <c r="P129" s="36"/>
      <c r="Q129" s="36"/>
      <c r="R129" s="36"/>
    </row>
    <row r="130" spans="1:18" s="10" customFormat="1" ht="58.5" customHeight="1">
      <c r="A130" s="182" t="s">
        <v>203</v>
      </c>
      <c r="B130" s="184" t="s">
        <v>208</v>
      </c>
      <c r="C130" s="154" t="s">
        <v>32</v>
      </c>
      <c r="D130" s="345">
        <f t="shared" si="20"/>
        <v>0</v>
      </c>
      <c r="E130" s="345">
        <f t="shared" si="20"/>
        <v>2.04</v>
      </c>
      <c r="F130" s="345">
        <v>0</v>
      </c>
      <c r="G130" s="345">
        <v>0</v>
      </c>
      <c r="H130" s="345">
        <v>0</v>
      </c>
      <c r="I130" s="345">
        <v>0</v>
      </c>
      <c r="J130" s="345">
        <v>0</v>
      </c>
      <c r="K130" s="345">
        <v>2.04</v>
      </c>
      <c r="L130" s="345">
        <v>0</v>
      </c>
      <c r="M130" s="345">
        <v>0</v>
      </c>
      <c r="N130" s="367"/>
      <c r="O130" s="36"/>
      <c r="P130" s="36"/>
      <c r="Q130" s="36"/>
      <c r="R130" s="36"/>
    </row>
    <row r="131" spans="1:18" s="10" customFormat="1" ht="67.5" customHeight="1">
      <c r="A131" s="182" t="s">
        <v>204</v>
      </c>
      <c r="B131" s="184" t="s">
        <v>209</v>
      </c>
      <c r="C131" s="154" t="s">
        <v>32</v>
      </c>
      <c r="D131" s="359">
        <f t="shared" si="20"/>
        <v>0</v>
      </c>
      <c r="E131" s="359">
        <f t="shared" si="20"/>
        <v>16.2</v>
      </c>
      <c r="F131" s="345">
        <v>0</v>
      </c>
      <c r="G131" s="345">
        <v>0</v>
      </c>
      <c r="H131" s="345">
        <v>0</v>
      </c>
      <c r="I131" s="345">
        <v>0</v>
      </c>
      <c r="J131" s="345">
        <v>0</v>
      </c>
      <c r="K131" s="345">
        <v>16.2</v>
      </c>
      <c r="L131" s="345">
        <v>0</v>
      </c>
      <c r="M131" s="345">
        <v>0</v>
      </c>
      <c r="N131" s="367"/>
      <c r="O131" s="36"/>
      <c r="P131" s="36"/>
      <c r="Q131" s="36"/>
      <c r="R131" s="36"/>
    </row>
    <row r="132" spans="1:18" s="10" customFormat="1" ht="81.75" customHeight="1">
      <c r="A132" s="70" t="s">
        <v>205</v>
      </c>
      <c r="B132" s="154" t="s">
        <v>210</v>
      </c>
      <c r="C132" s="58" t="s">
        <v>32</v>
      </c>
      <c r="D132" s="345">
        <f t="shared" si="20"/>
        <v>4708.4</v>
      </c>
      <c r="E132" s="345">
        <f t="shared" si="20"/>
        <v>20578.95</v>
      </c>
      <c r="F132" s="345">
        <v>0</v>
      </c>
      <c r="G132" s="345">
        <v>0</v>
      </c>
      <c r="H132" s="345">
        <v>0</v>
      </c>
      <c r="I132" s="345">
        <v>112.5</v>
      </c>
      <c r="J132" s="345">
        <v>4708.4</v>
      </c>
      <c r="K132" s="345">
        <v>20466.45</v>
      </c>
      <c r="L132" s="345">
        <v>0</v>
      </c>
      <c r="M132" s="345">
        <v>0</v>
      </c>
      <c r="N132" s="368">
        <f>E132/D132*100</f>
        <v>437.06885566222076</v>
      </c>
      <c r="O132" s="188"/>
      <c r="P132" s="188"/>
      <c r="Q132" s="188"/>
      <c r="R132" s="188"/>
    </row>
    <row r="133" spans="1:18" ht="56.25" customHeight="1">
      <c r="A133" s="522" t="s">
        <v>50</v>
      </c>
      <c r="B133" s="524" t="s">
        <v>97</v>
      </c>
      <c r="C133" s="526" t="s">
        <v>32</v>
      </c>
      <c r="D133" s="413">
        <f>D136+D137+D138+D139+D140+D141+D142+D143</f>
        <v>33749.5</v>
      </c>
      <c r="E133" s="413">
        <f aca="true" t="shared" si="21" ref="E133:M133">E136+E137+E138+E139+E140+E141+E142+E143</f>
        <v>43874.869999999995</v>
      </c>
      <c r="F133" s="413">
        <f t="shared" si="21"/>
        <v>0</v>
      </c>
      <c r="G133" s="413">
        <f t="shared" si="21"/>
        <v>231.7</v>
      </c>
      <c r="H133" s="413">
        <f t="shared" si="21"/>
        <v>1495</v>
      </c>
      <c r="I133" s="413">
        <f t="shared" si="21"/>
        <v>12635.14</v>
      </c>
      <c r="J133" s="413">
        <f t="shared" si="21"/>
        <v>32254.5</v>
      </c>
      <c r="K133" s="413">
        <f t="shared" si="21"/>
        <v>31008.03</v>
      </c>
      <c r="L133" s="413">
        <f t="shared" si="21"/>
        <v>0</v>
      </c>
      <c r="M133" s="413">
        <f t="shared" si="21"/>
        <v>0</v>
      </c>
      <c r="N133" s="455">
        <f>E133/D133*100</f>
        <v>130.00154076356685</v>
      </c>
      <c r="O133" s="49" t="s">
        <v>211</v>
      </c>
      <c r="P133" s="276">
        <v>96</v>
      </c>
      <c r="Q133" s="276">
        <v>96</v>
      </c>
      <c r="R133" s="276">
        <v>100</v>
      </c>
    </row>
    <row r="134" spans="1:18" s="10" customFormat="1" ht="33" customHeight="1">
      <c r="A134" s="523"/>
      <c r="B134" s="525"/>
      <c r="C134" s="527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532"/>
      <c r="O134" s="49" t="s">
        <v>426</v>
      </c>
      <c r="P134" s="276">
        <v>97</v>
      </c>
      <c r="Q134" s="276">
        <v>97</v>
      </c>
      <c r="R134" s="276">
        <v>100</v>
      </c>
    </row>
    <row r="135" spans="1:18" ht="11.25" customHeight="1">
      <c r="A135" s="528" t="s">
        <v>33</v>
      </c>
      <c r="B135" s="529"/>
      <c r="C135" s="530"/>
      <c r="D135" s="190"/>
      <c r="E135" s="81"/>
      <c r="F135" s="81"/>
      <c r="G135" s="81"/>
      <c r="H135" s="81"/>
      <c r="I135" s="81"/>
      <c r="J135" s="81"/>
      <c r="K135" s="81"/>
      <c r="L135" s="81"/>
      <c r="M135" s="81"/>
      <c r="N135" s="82"/>
      <c r="O135" s="82"/>
      <c r="P135" s="93"/>
      <c r="Q135" s="93"/>
      <c r="R135" s="93"/>
    </row>
    <row r="136" spans="1:18" ht="59.25" customHeight="1">
      <c r="A136" s="110" t="s">
        <v>51</v>
      </c>
      <c r="B136" s="363" t="s">
        <v>274</v>
      </c>
      <c r="C136" s="350" t="s">
        <v>32</v>
      </c>
      <c r="D136" s="369">
        <f aca="true" t="shared" si="22" ref="D136:E143">F136+H136+J136+L136</f>
        <v>0</v>
      </c>
      <c r="E136" s="369">
        <f t="shared" si="22"/>
        <v>9000.26</v>
      </c>
      <c r="F136" s="359">
        <v>0</v>
      </c>
      <c r="G136" s="359">
        <v>231.7</v>
      </c>
      <c r="H136" s="359">
        <v>0</v>
      </c>
      <c r="I136" s="359">
        <v>8768.56</v>
      </c>
      <c r="J136" s="343">
        <v>0</v>
      </c>
      <c r="K136" s="343">
        <v>0</v>
      </c>
      <c r="L136" s="343">
        <v>0</v>
      </c>
      <c r="M136" s="343">
        <v>0</v>
      </c>
      <c r="N136" s="214"/>
      <c r="O136" s="49" t="s">
        <v>211</v>
      </c>
      <c r="P136" s="276">
        <v>96</v>
      </c>
      <c r="Q136" s="276">
        <v>96</v>
      </c>
      <c r="R136" s="276">
        <v>100</v>
      </c>
    </row>
    <row r="137" spans="1:18" ht="50.25" customHeight="1">
      <c r="A137" s="110" t="s">
        <v>98</v>
      </c>
      <c r="B137" s="363" t="s">
        <v>275</v>
      </c>
      <c r="C137" s="350" t="s">
        <v>32</v>
      </c>
      <c r="D137" s="369">
        <f t="shared" si="22"/>
        <v>1495</v>
      </c>
      <c r="E137" s="369">
        <f t="shared" si="22"/>
        <v>1339.6</v>
      </c>
      <c r="F137" s="343">
        <v>0</v>
      </c>
      <c r="G137" s="343">
        <v>0</v>
      </c>
      <c r="H137" s="359">
        <v>1495</v>
      </c>
      <c r="I137" s="359">
        <v>1297</v>
      </c>
      <c r="J137" s="345">
        <v>0</v>
      </c>
      <c r="K137" s="345">
        <v>42.6</v>
      </c>
      <c r="L137" s="345">
        <v>0</v>
      </c>
      <c r="M137" s="345">
        <v>0</v>
      </c>
      <c r="N137" s="214">
        <f>E137/D137*100</f>
        <v>89.60535117056855</v>
      </c>
      <c r="O137" s="82"/>
      <c r="P137" s="82"/>
      <c r="Q137" s="82"/>
      <c r="R137" s="82"/>
    </row>
    <row r="138" spans="1:18" ht="68.25" customHeight="1">
      <c r="A138" s="110" t="s">
        <v>99</v>
      </c>
      <c r="B138" s="363" t="s">
        <v>276</v>
      </c>
      <c r="C138" s="350" t="s">
        <v>32</v>
      </c>
      <c r="D138" s="369">
        <f t="shared" si="22"/>
        <v>0</v>
      </c>
      <c r="E138" s="369">
        <f t="shared" si="22"/>
        <v>2498.93</v>
      </c>
      <c r="F138" s="343">
        <v>0</v>
      </c>
      <c r="G138" s="343">
        <v>0</v>
      </c>
      <c r="H138" s="359">
        <v>0</v>
      </c>
      <c r="I138" s="359">
        <v>2180.2</v>
      </c>
      <c r="J138" s="359">
        <v>0</v>
      </c>
      <c r="K138" s="359">
        <v>318.73</v>
      </c>
      <c r="L138" s="359">
        <v>0</v>
      </c>
      <c r="M138" s="359">
        <v>0</v>
      </c>
      <c r="N138" s="214"/>
      <c r="O138" s="185" t="s">
        <v>426</v>
      </c>
      <c r="P138" s="255">
        <v>97</v>
      </c>
      <c r="Q138" s="255">
        <v>97</v>
      </c>
      <c r="R138" s="255">
        <v>100</v>
      </c>
    </row>
    <row r="139" spans="1:18" ht="117.75" customHeight="1">
      <c r="A139" s="110" t="s">
        <v>100</v>
      </c>
      <c r="B139" s="363" t="s">
        <v>277</v>
      </c>
      <c r="C139" s="350" t="s">
        <v>32</v>
      </c>
      <c r="D139" s="117">
        <f t="shared" si="22"/>
        <v>0</v>
      </c>
      <c r="E139" s="117">
        <f t="shared" si="22"/>
        <v>170.16</v>
      </c>
      <c r="F139" s="345">
        <v>0</v>
      </c>
      <c r="G139" s="345">
        <v>0</v>
      </c>
      <c r="H139" s="345">
        <v>0</v>
      </c>
      <c r="I139" s="345">
        <v>0</v>
      </c>
      <c r="J139" s="345">
        <v>0</v>
      </c>
      <c r="K139" s="345">
        <v>170.16</v>
      </c>
      <c r="L139" s="345">
        <v>0</v>
      </c>
      <c r="M139" s="345">
        <v>0</v>
      </c>
      <c r="N139" s="345"/>
      <c r="O139" s="185" t="s">
        <v>212</v>
      </c>
      <c r="P139" s="255">
        <v>380</v>
      </c>
      <c r="Q139" s="255">
        <v>362</v>
      </c>
      <c r="R139" s="255">
        <v>95.2</v>
      </c>
    </row>
    <row r="140" spans="1:18" ht="39" customHeight="1">
      <c r="A140" s="110" t="s">
        <v>101</v>
      </c>
      <c r="B140" s="363" t="s">
        <v>278</v>
      </c>
      <c r="C140" s="350" t="s">
        <v>32</v>
      </c>
      <c r="D140" s="344">
        <f t="shared" si="22"/>
        <v>0</v>
      </c>
      <c r="E140" s="344">
        <f t="shared" si="22"/>
        <v>0</v>
      </c>
      <c r="F140" s="343">
        <v>0</v>
      </c>
      <c r="G140" s="343">
        <v>0</v>
      </c>
      <c r="H140" s="343">
        <v>0</v>
      </c>
      <c r="I140" s="343">
        <v>0</v>
      </c>
      <c r="J140" s="343">
        <v>0</v>
      </c>
      <c r="K140" s="343">
        <v>0</v>
      </c>
      <c r="L140" s="343">
        <v>0</v>
      </c>
      <c r="M140" s="343">
        <v>0</v>
      </c>
      <c r="N140" s="343"/>
      <c r="O140" s="49" t="s">
        <v>427</v>
      </c>
      <c r="P140" s="279">
        <v>3</v>
      </c>
      <c r="Q140" s="298"/>
      <c r="R140" s="298"/>
    </row>
    <row r="141" spans="1:18" ht="37.5" customHeight="1">
      <c r="A141" s="110" t="s">
        <v>102</v>
      </c>
      <c r="B141" s="363" t="s">
        <v>279</v>
      </c>
      <c r="C141" s="350" t="s">
        <v>32</v>
      </c>
      <c r="D141" s="369">
        <f t="shared" si="22"/>
        <v>15600.8</v>
      </c>
      <c r="E141" s="369">
        <f t="shared" si="22"/>
        <v>8509.33</v>
      </c>
      <c r="F141" s="359">
        <v>0</v>
      </c>
      <c r="G141" s="359">
        <v>0</v>
      </c>
      <c r="H141" s="359">
        <v>0</v>
      </c>
      <c r="I141" s="359">
        <v>51.2</v>
      </c>
      <c r="J141" s="359">
        <v>15600.8</v>
      </c>
      <c r="K141" s="359">
        <v>8458.13</v>
      </c>
      <c r="L141" s="359">
        <v>0</v>
      </c>
      <c r="M141" s="359">
        <v>0</v>
      </c>
      <c r="N141" s="214">
        <f>E141/D141*100</f>
        <v>54.54419004153633</v>
      </c>
      <c r="O141" s="185" t="s">
        <v>213</v>
      </c>
      <c r="P141" s="255">
        <v>12000</v>
      </c>
      <c r="Q141" s="255">
        <v>12138</v>
      </c>
      <c r="R141" s="255">
        <v>101.1</v>
      </c>
    </row>
    <row r="142" spans="1:18" ht="93" customHeight="1">
      <c r="A142" s="70" t="s">
        <v>103</v>
      </c>
      <c r="B142" s="363" t="s">
        <v>280</v>
      </c>
      <c r="C142" s="342" t="s">
        <v>32</v>
      </c>
      <c r="D142" s="369">
        <f t="shared" si="22"/>
        <v>7876.6</v>
      </c>
      <c r="E142" s="369">
        <f t="shared" si="22"/>
        <v>10893.86</v>
      </c>
      <c r="F142" s="343">
        <v>0</v>
      </c>
      <c r="G142" s="343">
        <v>0</v>
      </c>
      <c r="H142" s="359">
        <v>0</v>
      </c>
      <c r="I142" s="359">
        <v>85.28</v>
      </c>
      <c r="J142" s="359">
        <v>7876.6</v>
      </c>
      <c r="K142" s="359">
        <v>10808.58</v>
      </c>
      <c r="L142" s="343">
        <v>0</v>
      </c>
      <c r="M142" s="343">
        <v>0</v>
      </c>
      <c r="N142" s="214">
        <f>E142/D142*100</f>
        <v>138.30662976411142</v>
      </c>
      <c r="O142" s="139"/>
      <c r="P142" s="139"/>
      <c r="Q142" s="139"/>
      <c r="R142" s="139"/>
    </row>
    <row r="143" spans="1:18" ht="143.25" customHeight="1">
      <c r="A143" s="110" t="s">
        <v>104</v>
      </c>
      <c r="B143" s="363" t="s">
        <v>281</v>
      </c>
      <c r="C143" s="350" t="s">
        <v>32</v>
      </c>
      <c r="D143" s="369">
        <f t="shared" si="22"/>
        <v>8777.1</v>
      </c>
      <c r="E143" s="369">
        <f t="shared" si="22"/>
        <v>11462.73</v>
      </c>
      <c r="F143" s="359">
        <v>0</v>
      </c>
      <c r="G143" s="359">
        <v>0</v>
      </c>
      <c r="H143" s="359">
        <v>0</v>
      </c>
      <c r="I143" s="359">
        <v>252.9</v>
      </c>
      <c r="J143" s="359">
        <v>8777.1</v>
      </c>
      <c r="K143" s="359">
        <v>11209.83</v>
      </c>
      <c r="L143" s="359">
        <v>0</v>
      </c>
      <c r="M143" s="359">
        <v>0</v>
      </c>
      <c r="N143" s="214">
        <f>E143/D143*100</f>
        <v>130.59814745189183</v>
      </c>
      <c r="O143" s="191"/>
      <c r="P143" s="191"/>
      <c r="Q143" s="191"/>
      <c r="R143" s="191"/>
    </row>
    <row r="144" spans="1:18" ht="23.25" customHeight="1">
      <c r="A144" s="489" t="s">
        <v>70</v>
      </c>
      <c r="B144" s="376" t="s">
        <v>14</v>
      </c>
      <c r="C144" s="376" t="s">
        <v>32</v>
      </c>
      <c r="D144" s="512">
        <f aca="true" t="shared" si="23" ref="D144:M144">D150+D163+D172+D181+D193</f>
        <v>40346.600000000006</v>
      </c>
      <c r="E144" s="512">
        <f t="shared" si="23"/>
        <v>45890.36</v>
      </c>
      <c r="F144" s="512">
        <f t="shared" si="23"/>
        <v>0</v>
      </c>
      <c r="G144" s="512">
        <f t="shared" si="23"/>
        <v>1227.8</v>
      </c>
      <c r="H144" s="512">
        <f t="shared" si="23"/>
        <v>984.4</v>
      </c>
      <c r="I144" s="512">
        <f t="shared" si="23"/>
        <v>2306.5</v>
      </c>
      <c r="J144" s="512">
        <f t="shared" si="23"/>
        <v>6712.2</v>
      </c>
      <c r="K144" s="512">
        <f t="shared" si="23"/>
        <v>6601.0599999999995</v>
      </c>
      <c r="L144" s="512">
        <f t="shared" si="23"/>
        <v>32650</v>
      </c>
      <c r="M144" s="512">
        <f t="shared" si="23"/>
        <v>35755</v>
      </c>
      <c r="N144" s="512">
        <f>E144/D144*100</f>
        <v>113.740339954296</v>
      </c>
      <c r="O144" s="130" t="s">
        <v>149</v>
      </c>
      <c r="P144" s="319">
        <v>1.015</v>
      </c>
      <c r="Q144" s="320">
        <v>1.26</v>
      </c>
      <c r="R144" s="321">
        <f>Q144/P144*100</f>
        <v>124.13793103448276</v>
      </c>
    </row>
    <row r="145" spans="1:18" s="10" customFormat="1" ht="23.25" customHeight="1">
      <c r="A145" s="490"/>
      <c r="B145" s="531"/>
      <c r="C145" s="531"/>
      <c r="D145" s="513"/>
      <c r="E145" s="513"/>
      <c r="F145" s="513"/>
      <c r="G145" s="513"/>
      <c r="H145" s="513"/>
      <c r="I145" s="513"/>
      <c r="J145" s="513"/>
      <c r="K145" s="513"/>
      <c r="L145" s="513"/>
      <c r="M145" s="513"/>
      <c r="N145" s="515"/>
      <c r="O145" s="130" t="s">
        <v>217</v>
      </c>
      <c r="P145" s="322">
        <v>492</v>
      </c>
      <c r="Q145" s="323">
        <v>6022.1</v>
      </c>
      <c r="R145" s="321" t="s">
        <v>434</v>
      </c>
    </row>
    <row r="146" spans="1:18" s="10" customFormat="1" ht="24.75" customHeight="1">
      <c r="A146" s="490"/>
      <c r="B146" s="531"/>
      <c r="C146" s="531"/>
      <c r="D146" s="513"/>
      <c r="E146" s="513"/>
      <c r="F146" s="513"/>
      <c r="G146" s="513"/>
      <c r="H146" s="513"/>
      <c r="I146" s="513"/>
      <c r="J146" s="513"/>
      <c r="K146" s="513"/>
      <c r="L146" s="513"/>
      <c r="M146" s="513"/>
      <c r="N146" s="515"/>
      <c r="O146" s="130" t="s">
        <v>218</v>
      </c>
      <c r="P146" s="324">
        <v>16.312</v>
      </c>
      <c r="Q146" s="323">
        <v>30.04</v>
      </c>
      <c r="R146" s="321" t="s">
        <v>447</v>
      </c>
    </row>
    <row r="147" spans="1:18" s="10" customFormat="1" ht="14.25" customHeight="1">
      <c r="A147" s="490"/>
      <c r="B147" s="531"/>
      <c r="C147" s="531"/>
      <c r="D147" s="513"/>
      <c r="E147" s="513"/>
      <c r="F147" s="513"/>
      <c r="G147" s="513"/>
      <c r="H147" s="513"/>
      <c r="I147" s="513"/>
      <c r="J147" s="513"/>
      <c r="K147" s="513"/>
      <c r="L147" s="513"/>
      <c r="M147" s="513"/>
      <c r="N147" s="515"/>
      <c r="O147" s="192" t="s">
        <v>147</v>
      </c>
      <c r="P147" s="325">
        <v>45</v>
      </c>
      <c r="Q147" s="325">
        <v>178</v>
      </c>
      <c r="R147" s="129" t="s">
        <v>362</v>
      </c>
    </row>
    <row r="148" spans="1:18" s="10" customFormat="1" ht="34.5" customHeight="1">
      <c r="A148" s="490"/>
      <c r="B148" s="484"/>
      <c r="C148" s="484"/>
      <c r="D148" s="514"/>
      <c r="E148" s="514"/>
      <c r="F148" s="514"/>
      <c r="G148" s="514"/>
      <c r="H148" s="514"/>
      <c r="I148" s="514"/>
      <c r="J148" s="514"/>
      <c r="K148" s="514"/>
      <c r="L148" s="514"/>
      <c r="M148" s="514"/>
      <c r="N148" s="516"/>
      <c r="O148" s="131" t="s">
        <v>216</v>
      </c>
      <c r="P148" s="325">
        <v>20</v>
      </c>
      <c r="Q148" s="323">
        <v>29</v>
      </c>
      <c r="R148" s="326" t="s">
        <v>450</v>
      </c>
    </row>
    <row r="149" spans="1:18" ht="11.25" customHeight="1">
      <c r="A149" s="534" t="s">
        <v>72</v>
      </c>
      <c r="B149" s="534"/>
      <c r="C149" s="534"/>
      <c r="D149" s="84"/>
      <c r="E149" s="75"/>
      <c r="F149" s="75"/>
      <c r="G149" s="73"/>
      <c r="H149" s="73"/>
      <c r="I149" s="75"/>
      <c r="J149" s="75"/>
      <c r="K149" s="73"/>
      <c r="L149" s="73"/>
      <c r="M149" s="73"/>
      <c r="N149" s="40"/>
      <c r="O149" s="40"/>
      <c r="P149" s="214"/>
      <c r="Q149" s="214"/>
      <c r="R149" s="214"/>
    </row>
    <row r="150" spans="1:18" ht="36.75" customHeight="1">
      <c r="A150" s="406" t="s">
        <v>41</v>
      </c>
      <c r="B150" s="545" t="s">
        <v>107</v>
      </c>
      <c r="C150" s="546" t="s">
        <v>32</v>
      </c>
      <c r="D150" s="413">
        <f>D154+D155</f>
        <v>32000</v>
      </c>
      <c r="E150" s="413">
        <f aca="true" t="shared" si="24" ref="E150:M150">E154+E155</f>
        <v>35105</v>
      </c>
      <c r="F150" s="413">
        <f>F154+F155</f>
        <v>0</v>
      </c>
      <c r="G150" s="413">
        <f>G154+G155</f>
        <v>0</v>
      </c>
      <c r="H150" s="413">
        <f t="shared" si="24"/>
        <v>0</v>
      </c>
      <c r="I150" s="413">
        <f t="shared" si="24"/>
        <v>0</v>
      </c>
      <c r="J150" s="413">
        <f t="shared" si="24"/>
        <v>0</v>
      </c>
      <c r="K150" s="413">
        <f>K154+K155</f>
        <v>0</v>
      </c>
      <c r="L150" s="413">
        <f t="shared" si="24"/>
        <v>32000</v>
      </c>
      <c r="M150" s="413">
        <f t="shared" si="24"/>
        <v>35105</v>
      </c>
      <c r="N150" s="413">
        <f>E150/D150*100</f>
        <v>109.70312499999999</v>
      </c>
      <c r="O150" s="90" t="s">
        <v>148</v>
      </c>
      <c r="P150" s="88">
        <v>3579</v>
      </c>
      <c r="Q150" s="88">
        <v>3761.5</v>
      </c>
      <c r="R150" s="88">
        <f>Q150/P150*100</f>
        <v>105.09918971779825</v>
      </c>
    </row>
    <row r="151" spans="1:18" s="10" customFormat="1" ht="35.25" customHeight="1">
      <c r="A151" s="435"/>
      <c r="B151" s="544"/>
      <c r="C151" s="547"/>
      <c r="D151" s="472"/>
      <c r="E151" s="472"/>
      <c r="F151" s="472"/>
      <c r="G151" s="472"/>
      <c r="H151" s="472"/>
      <c r="I151" s="472"/>
      <c r="J151" s="472"/>
      <c r="K151" s="472"/>
      <c r="L151" s="472"/>
      <c r="M151" s="472"/>
      <c r="N151" s="476"/>
      <c r="O151" s="49" t="s">
        <v>350</v>
      </c>
      <c r="P151" s="88">
        <v>32.1</v>
      </c>
      <c r="Q151" s="291">
        <v>32.3</v>
      </c>
      <c r="R151" s="88">
        <f>Q151/P151*100</f>
        <v>100.62305295950154</v>
      </c>
    </row>
    <row r="152" spans="1:18" s="10" customFormat="1" ht="58.5" customHeight="1">
      <c r="A152" s="435"/>
      <c r="B152" s="544"/>
      <c r="C152" s="548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7"/>
      <c r="O152" s="50" t="s">
        <v>214</v>
      </c>
      <c r="P152" s="286">
        <v>0.509</v>
      </c>
      <c r="Q152" s="286">
        <v>0.551</v>
      </c>
      <c r="R152" s="214">
        <f>Q152/P152*100</f>
        <v>108.25147347740669</v>
      </c>
    </row>
    <row r="153" spans="1:18" ht="11.25" customHeight="1">
      <c r="A153" s="534" t="s">
        <v>33</v>
      </c>
      <c r="B153" s="534"/>
      <c r="C153" s="534"/>
      <c r="D153" s="85"/>
      <c r="E153" s="86"/>
      <c r="F153" s="86"/>
      <c r="G153" s="74"/>
      <c r="H153" s="74"/>
      <c r="I153" s="74"/>
      <c r="J153" s="74"/>
      <c r="K153" s="74"/>
      <c r="L153" s="74"/>
      <c r="M153" s="74"/>
      <c r="N153" s="45"/>
      <c r="O153" s="45"/>
      <c r="P153" s="300"/>
      <c r="Q153" s="300"/>
      <c r="R153" s="300"/>
    </row>
    <row r="154" spans="1:18" ht="57" customHeight="1">
      <c r="A154" s="110" t="s">
        <v>108</v>
      </c>
      <c r="B154" s="57" t="s">
        <v>282</v>
      </c>
      <c r="C154" s="58" t="s">
        <v>32</v>
      </c>
      <c r="D154" s="128">
        <v>0</v>
      </c>
      <c r="E154" s="128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87"/>
      <c r="O154" s="49" t="s">
        <v>350</v>
      </c>
      <c r="P154" s="88">
        <v>32.1</v>
      </c>
      <c r="Q154" s="291">
        <v>32.3</v>
      </c>
      <c r="R154" s="254">
        <f>Q154/P154*100</f>
        <v>100.62305295950154</v>
      </c>
    </row>
    <row r="155" spans="1:18" ht="57" customHeight="1">
      <c r="A155" s="70" t="s">
        <v>109</v>
      </c>
      <c r="B155" s="57" t="s">
        <v>283</v>
      </c>
      <c r="C155" s="58" t="s">
        <v>32</v>
      </c>
      <c r="D155" s="121">
        <f>D157+D158+D159+D160</f>
        <v>32000</v>
      </c>
      <c r="E155" s="121">
        <f aca="true" t="shared" si="25" ref="E155:M155">E157+E158+E159+E160</f>
        <v>35105</v>
      </c>
      <c r="F155" s="193">
        <f t="shared" si="25"/>
        <v>0</v>
      </c>
      <c r="G155" s="193">
        <f t="shared" si="25"/>
        <v>0</v>
      </c>
      <c r="H155" s="193">
        <f t="shared" si="25"/>
        <v>0</v>
      </c>
      <c r="I155" s="193">
        <f t="shared" si="25"/>
        <v>0</v>
      </c>
      <c r="J155" s="193">
        <f t="shared" si="25"/>
        <v>0</v>
      </c>
      <c r="K155" s="193">
        <f t="shared" si="25"/>
        <v>0</v>
      </c>
      <c r="L155" s="193">
        <f t="shared" si="25"/>
        <v>32000</v>
      </c>
      <c r="M155" s="193">
        <f t="shared" si="25"/>
        <v>35105</v>
      </c>
      <c r="N155" s="68">
        <f>E155/D155*100</f>
        <v>109.70312499999999</v>
      </c>
      <c r="O155" s="50" t="s">
        <v>352</v>
      </c>
      <c r="P155" s="286">
        <v>0.509</v>
      </c>
      <c r="Q155" s="286">
        <v>0.551</v>
      </c>
      <c r="R155" s="254">
        <f>Q155/P155*100</f>
        <v>108.25147347740669</v>
      </c>
    </row>
    <row r="156" spans="1:18" ht="12.75" customHeight="1">
      <c r="A156" s="522" t="s">
        <v>112</v>
      </c>
      <c r="B156" s="535"/>
      <c r="C156" s="535"/>
      <c r="D156" s="85"/>
      <c r="E156" s="86"/>
      <c r="F156" s="86"/>
      <c r="G156" s="74"/>
      <c r="H156" s="74"/>
      <c r="I156" s="74"/>
      <c r="J156" s="74"/>
      <c r="K156" s="74"/>
      <c r="L156" s="74"/>
      <c r="M156" s="74"/>
      <c r="N156" s="45"/>
      <c r="O156" s="45"/>
      <c r="P156" s="300"/>
      <c r="Q156" s="300"/>
      <c r="R156" s="300"/>
    </row>
    <row r="157" spans="1:18" ht="25.5" customHeight="1">
      <c r="A157" s="70" t="s">
        <v>110</v>
      </c>
      <c r="B157" s="58" t="s">
        <v>111</v>
      </c>
      <c r="C157" s="58" t="s">
        <v>32</v>
      </c>
      <c r="D157" s="121">
        <f aca="true" t="shared" si="26" ref="D157:E159">F157+H157+J157+L157</f>
        <v>32000</v>
      </c>
      <c r="E157" s="121">
        <f t="shared" si="26"/>
        <v>35105</v>
      </c>
      <c r="F157" s="122">
        <v>0</v>
      </c>
      <c r="G157" s="122">
        <v>0</v>
      </c>
      <c r="H157" s="122">
        <v>0</v>
      </c>
      <c r="I157" s="122">
        <v>0</v>
      </c>
      <c r="J157" s="123">
        <v>0</v>
      </c>
      <c r="K157" s="123">
        <v>0</v>
      </c>
      <c r="L157" s="123">
        <v>32000</v>
      </c>
      <c r="M157" s="123">
        <v>35105</v>
      </c>
      <c r="N157" s="88">
        <f>E157/D157*100</f>
        <v>109.70312499999999</v>
      </c>
      <c r="O157" s="90" t="s">
        <v>351</v>
      </c>
      <c r="P157" s="214">
        <v>65</v>
      </c>
      <c r="Q157" s="214">
        <v>58</v>
      </c>
      <c r="R157" s="214">
        <f>Q157/P157*100</f>
        <v>89.23076923076924</v>
      </c>
    </row>
    <row r="158" spans="1:18" ht="35.25" customHeight="1">
      <c r="A158" s="70" t="s">
        <v>113</v>
      </c>
      <c r="B158" s="58" t="s">
        <v>114</v>
      </c>
      <c r="C158" s="58" t="s">
        <v>32</v>
      </c>
      <c r="D158" s="117">
        <f t="shared" si="26"/>
        <v>0</v>
      </c>
      <c r="E158" s="117">
        <f t="shared" si="26"/>
        <v>0</v>
      </c>
      <c r="F158" s="76">
        <v>0</v>
      </c>
      <c r="G158" s="76">
        <v>0</v>
      </c>
      <c r="H158" s="194">
        <v>0</v>
      </c>
      <c r="I158" s="194">
        <v>0</v>
      </c>
      <c r="J158" s="76">
        <v>0</v>
      </c>
      <c r="K158" s="76">
        <v>0</v>
      </c>
      <c r="L158" s="67">
        <v>0</v>
      </c>
      <c r="M158" s="67">
        <v>0</v>
      </c>
      <c r="N158" s="67"/>
      <c r="O158" s="91"/>
      <c r="P158" s="214"/>
      <c r="Q158" s="214"/>
      <c r="R158" s="214"/>
    </row>
    <row r="159" spans="1:18" ht="89.25" customHeight="1">
      <c r="A159" s="109" t="s">
        <v>115</v>
      </c>
      <c r="B159" s="79" t="s">
        <v>116</v>
      </c>
      <c r="C159" s="59" t="s">
        <v>32</v>
      </c>
      <c r="D159" s="117">
        <f t="shared" si="26"/>
        <v>0</v>
      </c>
      <c r="E159" s="117">
        <f t="shared" si="26"/>
        <v>0</v>
      </c>
      <c r="F159" s="76">
        <v>0</v>
      </c>
      <c r="G159" s="76">
        <v>0</v>
      </c>
      <c r="H159" s="194">
        <v>0</v>
      </c>
      <c r="I159" s="194">
        <v>0</v>
      </c>
      <c r="J159" s="76">
        <v>0</v>
      </c>
      <c r="K159" s="76">
        <v>0</v>
      </c>
      <c r="L159" s="67">
        <v>0</v>
      </c>
      <c r="M159" s="67">
        <v>0</v>
      </c>
      <c r="N159" s="67"/>
      <c r="O159" s="143"/>
      <c r="P159" s="214"/>
      <c r="Q159" s="214"/>
      <c r="R159" s="214"/>
    </row>
    <row r="160" spans="1:18" ht="44.25" customHeight="1">
      <c r="A160" s="70" t="s">
        <v>117</v>
      </c>
      <c r="B160" s="58" t="s">
        <v>118</v>
      </c>
      <c r="C160" s="58" t="s">
        <v>32</v>
      </c>
      <c r="D160" s="195">
        <v>0</v>
      </c>
      <c r="E160" s="195">
        <v>0</v>
      </c>
      <c r="F160" s="122">
        <v>0</v>
      </c>
      <c r="G160" s="122">
        <v>0</v>
      </c>
      <c r="H160" s="122">
        <v>0</v>
      </c>
      <c r="I160" s="122">
        <v>0</v>
      </c>
      <c r="J160" s="122">
        <v>0</v>
      </c>
      <c r="K160" s="122">
        <v>0</v>
      </c>
      <c r="L160" s="122">
        <v>0</v>
      </c>
      <c r="M160" s="122">
        <v>0</v>
      </c>
      <c r="N160" s="67"/>
      <c r="O160" s="196" t="s">
        <v>349</v>
      </c>
      <c r="P160" s="214">
        <v>1</v>
      </c>
      <c r="Q160" s="214">
        <v>1</v>
      </c>
      <c r="R160" s="214">
        <v>100</v>
      </c>
    </row>
    <row r="161" spans="1:18" s="10" customFormat="1" ht="45" customHeight="1">
      <c r="A161" s="70" t="s">
        <v>408</v>
      </c>
      <c r="B161" s="62" t="s">
        <v>409</v>
      </c>
      <c r="C161" s="62" t="s">
        <v>32</v>
      </c>
      <c r="D161" s="128">
        <f aca="true" t="shared" si="27" ref="D161:E163">F161+H161+J161+L161</f>
        <v>0</v>
      </c>
      <c r="E161" s="128">
        <f t="shared" si="27"/>
        <v>0</v>
      </c>
      <c r="F161" s="214">
        <v>0</v>
      </c>
      <c r="G161" s="214">
        <v>0</v>
      </c>
      <c r="H161" s="214">
        <v>0</v>
      </c>
      <c r="I161" s="214">
        <v>0</v>
      </c>
      <c r="J161" s="214">
        <v>0</v>
      </c>
      <c r="K161" s="214">
        <v>0</v>
      </c>
      <c r="L161" s="214">
        <v>0</v>
      </c>
      <c r="M161" s="214">
        <v>0</v>
      </c>
      <c r="N161" s="214"/>
      <c r="O161" s="196"/>
      <c r="P161" s="214"/>
      <c r="Q161" s="214"/>
      <c r="R161" s="214"/>
    </row>
    <row r="162" spans="1:18" s="10" customFormat="1" ht="34.5" customHeight="1">
      <c r="A162" s="70" t="s">
        <v>410</v>
      </c>
      <c r="B162" s="62" t="s">
        <v>411</v>
      </c>
      <c r="C162" s="62" t="s">
        <v>32</v>
      </c>
      <c r="D162" s="128">
        <f t="shared" si="27"/>
        <v>0</v>
      </c>
      <c r="E162" s="128">
        <f t="shared" si="27"/>
        <v>0</v>
      </c>
      <c r="F162" s="214">
        <v>0</v>
      </c>
      <c r="G162" s="214">
        <v>0</v>
      </c>
      <c r="H162" s="214">
        <v>0</v>
      </c>
      <c r="I162" s="214">
        <v>0</v>
      </c>
      <c r="J162" s="214">
        <v>0</v>
      </c>
      <c r="K162" s="214">
        <v>0</v>
      </c>
      <c r="L162" s="214">
        <v>0</v>
      </c>
      <c r="M162" s="214">
        <v>0</v>
      </c>
      <c r="N162" s="214"/>
      <c r="O162" s="196"/>
      <c r="P162" s="214"/>
      <c r="Q162" s="214"/>
      <c r="R162" s="214"/>
    </row>
    <row r="163" spans="1:18" ht="33.75" customHeight="1">
      <c r="A163" s="406" t="s">
        <v>52</v>
      </c>
      <c r="B163" s="463" t="s">
        <v>119</v>
      </c>
      <c r="C163" s="425" t="s">
        <v>32</v>
      </c>
      <c r="D163" s="413">
        <f t="shared" si="27"/>
        <v>3823.3</v>
      </c>
      <c r="E163" s="413">
        <f t="shared" si="27"/>
        <v>4205.96</v>
      </c>
      <c r="F163" s="413">
        <f aca="true" t="shared" si="28" ref="F163:M163">F169+F170+F171</f>
        <v>0</v>
      </c>
      <c r="G163" s="413">
        <f t="shared" si="28"/>
        <v>0</v>
      </c>
      <c r="H163" s="413">
        <f t="shared" si="28"/>
        <v>0</v>
      </c>
      <c r="I163" s="413">
        <f t="shared" si="28"/>
        <v>398.3</v>
      </c>
      <c r="J163" s="413">
        <f t="shared" si="28"/>
        <v>3823.3</v>
      </c>
      <c r="K163" s="413">
        <f t="shared" si="28"/>
        <v>3807.66</v>
      </c>
      <c r="L163" s="413">
        <f t="shared" si="28"/>
        <v>0</v>
      </c>
      <c r="M163" s="413">
        <f t="shared" si="28"/>
        <v>0</v>
      </c>
      <c r="N163" s="413">
        <f>E163/D163*100</f>
        <v>110.00863128710799</v>
      </c>
      <c r="O163" s="49" t="s">
        <v>218</v>
      </c>
      <c r="P163" s="194">
        <v>14.948</v>
      </c>
      <c r="Q163" s="279">
        <v>30.04</v>
      </c>
      <c r="R163" s="299" t="s">
        <v>443</v>
      </c>
    </row>
    <row r="164" spans="1:18" s="10" customFormat="1" ht="28.5" customHeight="1">
      <c r="A164" s="436"/>
      <c r="B164" s="464"/>
      <c r="C164" s="465"/>
      <c r="D164" s="427"/>
      <c r="E164" s="427"/>
      <c r="F164" s="414"/>
      <c r="G164" s="414"/>
      <c r="H164" s="414"/>
      <c r="I164" s="414"/>
      <c r="J164" s="427"/>
      <c r="K164" s="427"/>
      <c r="L164" s="414"/>
      <c r="M164" s="414"/>
      <c r="N164" s="414"/>
      <c r="O164" s="249" t="s">
        <v>421</v>
      </c>
      <c r="P164" s="301">
        <v>3872</v>
      </c>
      <c r="Q164" s="302">
        <v>4133.2</v>
      </c>
      <c r="R164" s="299">
        <f>Q164/P164*100</f>
        <v>106.74586776859502</v>
      </c>
    </row>
    <row r="165" spans="1:18" s="10" customFormat="1" ht="26.25" customHeight="1">
      <c r="A165" s="436"/>
      <c r="B165" s="464"/>
      <c r="C165" s="465"/>
      <c r="D165" s="427"/>
      <c r="E165" s="427"/>
      <c r="F165" s="414"/>
      <c r="G165" s="414"/>
      <c r="H165" s="414"/>
      <c r="I165" s="414"/>
      <c r="J165" s="427"/>
      <c r="K165" s="427"/>
      <c r="L165" s="414"/>
      <c r="M165" s="414"/>
      <c r="N165" s="414"/>
      <c r="O165" s="235" t="s">
        <v>422</v>
      </c>
      <c r="P165" s="301">
        <v>100</v>
      </c>
      <c r="Q165" s="302">
        <v>1018.5</v>
      </c>
      <c r="R165" s="299" t="s">
        <v>444</v>
      </c>
    </row>
    <row r="166" spans="1:18" s="10" customFormat="1" ht="24.75" customHeight="1">
      <c r="A166" s="436"/>
      <c r="B166" s="464"/>
      <c r="C166" s="465"/>
      <c r="D166" s="427"/>
      <c r="E166" s="427"/>
      <c r="F166" s="414"/>
      <c r="G166" s="414"/>
      <c r="H166" s="414"/>
      <c r="I166" s="414"/>
      <c r="J166" s="427"/>
      <c r="K166" s="427"/>
      <c r="L166" s="414"/>
      <c r="M166" s="414"/>
      <c r="N166" s="414"/>
      <c r="O166" s="235" t="s">
        <v>423</v>
      </c>
      <c r="P166" s="301">
        <v>12000</v>
      </c>
      <c r="Q166" s="302">
        <v>17821</v>
      </c>
      <c r="R166" s="299" t="s">
        <v>445</v>
      </c>
    </row>
    <row r="167" spans="1:18" s="10" customFormat="1" ht="24.75" customHeight="1">
      <c r="A167" s="407"/>
      <c r="B167" s="549"/>
      <c r="C167" s="550"/>
      <c r="D167" s="428"/>
      <c r="E167" s="428"/>
      <c r="F167" s="415"/>
      <c r="G167" s="415"/>
      <c r="H167" s="415"/>
      <c r="I167" s="415"/>
      <c r="J167" s="428"/>
      <c r="K167" s="428"/>
      <c r="L167" s="415"/>
      <c r="M167" s="415"/>
      <c r="N167" s="415"/>
      <c r="O167" s="235" t="s">
        <v>424</v>
      </c>
      <c r="P167" s="301">
        <v>200</v>
      </c>
      <c r="Q167" s="302">
        <v>7064.3</v>
      </c>
      <c r="R167" s="299" t="s">
        <v>446</v>
      </c>
    </row>
    <row r="168" spans="1:18" ht="11.25" customHeight="1">
      <c r="A168" s="522" t="s">
        <v>112</v>
      </c>
      <c r="B168" s="535"/>
      <c r="C168" s="535"/>
      <c r="D168" s="85"/>
      <c r="E168" s="92"/>
      <c r="F168" s="92"/>
      <c r="G168" s="93"/>
      <c r="H168" s="93"/>
      <c r="I168" s="93"/>
      <c r="J168" s="93"/>
      <c r="K168" s="93"/>
      <c r="L168" s="93"/>
      <c r="M168" s="93"/>
      <c r="N168" s="45"/>
      <c r="O168" s="207"/>
      <c r="P168" s="245"/>
      <c r="Q168" s="245"/>
      <c r="R168" s="245"/>
    </row>
    <row r="169" spans="1:18" ht="44.25">
      <c r="A169" s="70" t="s">
        <v>53</v>
      </c>
      <c r="B169" s="59" t="s">
        <v>284</v>
      </c>
      <c r="C169" s="59" t="s">
        <v>32</v>
      </c>
      <c r="D169" s="121">
        <f>F169+H169+J169+L169</f>
        <v>3823.3</v>
      </c>
      <c r="E169" s="63">
        <f>G169+I169+K169+M169</f>
        <v>4205.96</v>
      </c>
      <c r="F169" s="64">
        <v>0</v>
      </c>
      <c r="G169" s="64">
        <v>0</v>
      </c>
      <c r="H169" s="64">
        <v>0</v>
      </c>
      <c r="I169" s="64">
        <v>398.3</v>
      </c>
      <c r="J169" s="64">
        <v>3823.3</v>
      </c>
      <c r="K169" s="64">
        <v>3807.66</v>
      </c>
      <c r="L169" s="64">
        <v>0</v>
      </c>
      <c r="M169" s="64">
        <v>0</v>
      </c>
      <c r="N169" s="124">
        <f>E169/D169*100</f>
        <v>110.00863128710799</v>
      </c>
      <c r="O169" s="45"/>
      <c r="P169" s="45"/>
      <c r="Q169" s="45"/>
      <c r="R169" s="45"/>
    </row>
    <row r="170" spans="1:18" ht="33">
      <c r="A170" s="70" t="s">
        <v>54</v>
      </c>
      <c r="B170" s="58" t="s">
        <v>285</v>
      </c>
      <c r="C170" s="58" t="s">
        <v>32</v>
      </c>
      <c r="D170" s="121">
        <v>0</v>
      </c>
      <c r="E170" s="121">
        <v>0</v>
      </c>
      <c r="F170" s="123">
        <v>0</v>
      </c>
      <c r="G170" s="123">
        <v>0</v>
      </c>
      <c r="H170" s="123">
        <v>0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208"/>
      <c r="O170" s="45"/>
      <c r="P170" s="45"/>
      <c r="Q170" s="45"/>
      <c r="R170" s="45"/>
    </row>
    <row r="171" spans="1:18" ht="33.75">
      <c r="A171" s="70" t="s">
        <v>120</v>
      </c>
      <c r="B171" s="59" t="s">
        <v>286</v>
      </c>
      <c r="C171" s="59" t="s">
        <v>32</v>
      </c>
      <c r="D171" s="121">
        <v>0</v>
      </c>
      <c r="E171" s="121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40"/>
      <c r="O171" s="41"/>
      <c r="P171" s="41"/>
      <c r="Q171" s="41"/>
      <c r="R171" s="40"/>
    </row>
    <row r="172" spans="1:18" ht="24" customHeight="1">
      <c r="A172" s="487" t="s">
        <v>55</v>
      </c>
      <c r="B172" s="545" t="s">
        <v>121</v>
      </c>
      <c r="C172" s="546" t="s">
        <v>32</v>
      </c>
      <c r="D172" s="413">
        <f>D175+D177+D180</f>
        <v>1710</v>
      </c>
      <c r="E172" s="413">
        <f aca="true" t="shared" si="29" ref="E172:M172">E175+E177+E180</f>
        <v>3766.1</v>
      </c>
      <c r="F172" s="413">
        <f t="shared" si="29"/>
        <v>0</v>
      </c>
      <c r="G172" s="413">
        <f t="shared" si="29"/>
        <v>1227.8</v>
      </c>
      <c r="H172" s="413">
        <f t="shared" si="29"/>
        <v>0</v>
      </c>
      <c r="I172" s="413">
        <f t="shared" si="29"/>
        <v>923.8</v>
      </c>
      <c r="J172" s="413">
        <f t="shared" si="29"/>
        <v>1710</v>
      </c>
      <c r="K172" s="413">
        <f t="shared" si="29"/>
        <v>1614.5</v>
      </c>
      <c r="L172" s="413">
        <f t="shared" si="29"/>
        <v>0</v>
      </c>
      <c r="M172" s="413">
        <f t="shared" si="29"/>
        <v>0</v>
      </c>
      <c r="N172" s="454">
        <v>100</v>
      </c>
      <c r="O172" s="162" t="s">
        <v>151</v>
      </c>
      <c r="P172" s="254" t="s">
        <v>418</v>
      </c>
      <c r="Q172" s="254" t="s">
        <v>448</v>
      </c>
      <c r="R172" s="291">
        <v>136.4</v>
      </c>
    </row>
    <row r="173" spans="1:18" s="10" customFormat="1" ht="36" customHeight="1">
      <c r="A173" s="488"/>
      <c r="B173" s="544"/>
      <c r="C173" s="54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478"/>
      <c r="O173" s="162" t="s">
        <v>215</v>
      </c>
      <c r="P173" s="214">
        <v>20</v>
      </c>
      <c r="Q173" s="214">
        <v>29</v>
      </c>
      <c r="R173" s="214">
        <v>145</v>
      </c>
    </row>
    <row r="174" spans="1:18" ht="12" customHeight="1">
      <c r="A174" s="534" t="s">
        <v>33</v>
      </c>
      <c r="B174" s="534"/>
      <c r="C174" s="534"/>
      <c r="D174" s="85"/>
      <c r="E174" s="92"/>
      <c r="F174" s="92"/>
      <c r="G174" s="93"/>
      <c r="H174" s="93"/>
      <c r="I174" s="93"/>
      <c r="J174" s="93"/>
      <c r="K174" s="93"/>
      <c r="L174" s="93"/>
      <c r="M174" s="93"/>
      <c r="N174" s="45"/>
      <c r="O174" s="45"/>
      <c r="P174" s="245"/>
      <c r="Q174" s="245"/>
      <c r="R174" s="245"/>
    </row>
    <row r="175" spans="1:18" ht="22.5">
      <c r="A175" s="406" t="s">
        <v>56</v>
      </c>
      <c r="B175" s="425" t="s">
        <v>287</v>
      </c>
      <c r="C175" s="425" t="s">
        <v>32</v>
      </c>
      <c r="D175" s="394">
        <f>F175+H175+J175+L175</f>
        <v>1400</v>
      </c>
      <c r="E175" s="394">
        <f>G175+I175+K175+M175</f>
        <v>3551.5</v>
      </c>
      <c r="F175" s="404">
        <v>0</v>
      </c>
      <c r="G175" s="404">
        <v>1227.8</v>
      </c>
      <c r="H175" s="404">
        <v>0</v>
      </c>
      <c r="I175" s="404">
        <v>923.8</v>
      </c>
      <c r="J175" s="404">
        <v>1400</v>
      </c>
      <c r="K175" s="402">
        <v>1399.9</v>
      </c>
      <c r="L175" s="404">
        <v>0</v>
      </c>
      <c r="M175" s="402">
        <v>0</v>
      </c>
      <c r="N175" s="423">
        <f>E175/D175*100</f>
        <v>253.67857142857142</v>
      </c>
      <c r="O175" s="198" t="s">
        <v>151</v>
      </c>
      <c r="P175" s="254" t="s">
        <v>418</v>
      </c>
      <c r="Q175" s="254" t="s">
        <v>449</v>
      </c>
      <c r="R175" s="291">
        <v>136.4</v>
      </c>
    </row>
    <row r="176" spans="1:18" s="10" customFormat="1" ht="43.5" customHeight="1">
      <c r="A176" s="407"/>
      <c r="B176" s="426"/>
      <c r="C176" s="426"/>
      <c r="D176" s="395"/>
      <c r="E176" s="395"/>
      <c r="F176" s="405"/>
      <c r="G176" s="405"/>
      <c r="H176" s="405"/>
      <c r="I176" s="405"/>
      <c r="J176" s="405"/>
      <c r="K176" s="403"/>
      <c r="L176" s="405"/>
      <c r="M176" s="403"/>
      <c r="N176" s="424"/>
      <c r="O176" s="38" t="s">
        <v>215</v>
      </c>
      <c r="P176" s="303">
        <v>20</v>
      </c>
      <c r="Q176" s="303">
        <v>29</v>
      </c>
      <c r="R176" s="303">
        <v>145</v>
      </c>
    </row>
    <row r="177" spans="1:18" ht="27" customHeight="1">
      <c r="A177" s="406" t="s">
        <v>57</v>
      </c>
      <c r="B177" s="437" t="s">
        <v>288</v>
      </c>
      <c r="C177" s="396" t="s">
        <v>32</v>
      </c>
      <c r="D177" s="455">
        <f>F177+H177+J177+L177</f>
        <v>310</v>
      </c>
      <c r="E177" s="455">
        <f>G177+I177+K177+M177</f>
        <v>214.6</v>
      </c>
      <c r="F177" s="399">
        <v>0</v>
      </c>
      <c r="G177" s="399">
        <v>0</v>
      </c>
      <c r="H177" s="399">
        <v>0</v>
      </c>
      <c r="I177" s="399">
        <v>0</v>
      </c>
      <c r="J177" s="410">
        <v>310</v>
      </c>
      <c r="K177" s="410">
        <v>214.6</v>
      </c>
      <c r="L177" s="399">
        <v>0</v>
      </c>
      <c r="M177" s="399">
        <v>0</v>
      </c>
      <c r="N177" s="420">
        <f>E177/D177*100</f>
        <v>69.2258064516129</v>
      </c>
      <c r="O177" s="42" t="s">
        <v>308</v>
      </c>
      <c r="P177" s="276">
        <v>100</v>
      </c>
      <c r="Q177" s="276">
        <v>100</v>
      </c>
      <c r="R177" s="276">
        <v>100</v>
      </c>
    </row>
    <row r="178" spans="1:18" s="10" customFormat="1" ht="15">
      <c r="A178" s="436"/>
      <c r="B178" s="438"/>
      <c r="C178" s="397"/>
      <c r="D178" s="571"/>
      <c r="E178" s="571"/>
      <c r="F178" s="400"/>
      <c r="G178" s="400"/>
      <c r="H178" s="400"/>
      <c r="I178" s="400"/>
      <c r="J178" s="411"/>
      <c r="K178" s="411"/>
      <c r="L178" s="400"/>
      <c r="M178" s="400"/>
      <c r="N178" s="421"/>
      <c r="O178" s="416" t="s">
        <v>307</v>
      </c>
      <c r="P178" s="418">
        <v>5.5</v>
      </c>
      <c r="Q178" s="418">
        <v>1.7</v>
      </c>
      <c r="R178" s="418">
        <v>42.5</v>
      </c>
    </row>
    <row r="179" spans="1:18" s="10" customFormat="1" ht="17.25" customHeight="1">
      <c r="A179" s="407"/>
      <c r="B179" s="439"/>
      <c r="C179" s="398"/>
      <c r="D179" s="532"/>
      <c r="E179" s="532"/>
      <c r="F179" s="401"/>
      <c r="G179" s="401"/>
      <c r="H179" s="401"/>
      <c r="I179" s="401"/>
      <c r="J179" s="412"/>
      <c r="K179" s="412"/>
      <c r="L179" s="401"/>
      <c r="M179" s="401"/>
      <c r="N179" s="422"/>
      <c r="O179" s="417"/>
      <c r="P179" s="419"/>
      <c r="Q179" s="419"/>
      <c r="R179" s="419"/>
    </row>
    <row r="180" spans="1:18" ht="67.5">
      <c r="A180" s="70" t="s">
        <v>122</v>
      </c>
      <c r="B180" s="79" t="s">
        <v>289</v>
      </c>
      <c r="C180" s="59" t="s">
        <v>32</v>
      </c>
      <c r="D180" s="63">
        <f>F180+H180+J180+L180</f>
        <v>0</v>
      </c>
      <c r="E180" s="63">
        <f>G180+I180+K180+M180</f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125"/>
      <c r="O180" s="46" t="s">
        <v>306</v>
      </c>
      <c r="P180" s="276">
        <v>66</v>
      </c>
      <c r="Q180" s="276">
        <v>80</v>
      </c>
      <c r="R180" s="276">
        <v>121</v>
      </c>
    </row>
    <row r="181" spans="1:18" ht="27.75" customHeight="1">
      <c r="A181" s="199" t="s">
        <v>58</v>
      </c>
      <c r="B181" s="222" t="s">
        <v>123</v>
      </c>
      <c r="C181" s="223" t="s">
        <v>32</v>
      </c>
      <c r="D181" s="224">
        <f>D183+D188</f>
        <v>1903.3</v>
      </c>
      <c r="E181" s="224">
        <f aca="true" t="shared" si="30" ref="E181:M181">E183+E188</f>
        <v>1903.3</v>
      </c>
      <c r="F181" s="224">
        <f t="shared" si="30"/>
        <v>0</v>
      </c>
      <c r="G181" s="224">
        <f t="shared" si="30"/>
        <v>0</v>
      </c>
      <c r="H181" s="224">
        <f t="shared" si="30"/>
        <v>984.4</v>
      </c>
      <c r="I181" s="224">
        <f t="shared" si="30"/>
        <v>984.4</v>
      </c>
      <c r="J181" s="224">
        <f t="shared" si="30"/>
        <v>918.9</v>
      </c>
      <c r="K181" s="224">
        <f t="shared" si="30"/>
        <v>918.9</v>
      </c>
      <c r="L181" s="224">
        <f t="shared" si="30"/>
        <v>0</v>
      </c>
      <c r="M181" s="224">
        <f t="shared" si="30"/>
        <v>0</v>
      </c>
      <c r="N181" s="225">
        <v>100</v>
      </c>
      <c r="O181" s="186"/>
      <c r="P181" s="304"/>
      <c r="Q181" s="304"/>
      <c r="R181" s="304"/>
    </row>
    <row r="182" spans="1:18" ht="11.25" customHeight="1">
      <c r="A182" s="534" t="s">
        <v>33</v>
      </c>
      <c r="B182" s="534"/>
      <c r="C182" s="534"/>
      <c r="D182" s="95"/>
      <c r="E182" s="96"/>
      <c r="F182" s="96"/>
      <c r="G182" s="96"/>
      <c r="H182" s="96"/>
      <c r="I182" s="97"/>
      <c r="J182" s="97"/>
      <c r="K182" s="97"/>
      <c r="L182" s="97"/>
      <c r="M182" s="96"/>
      <c r="N182" s="41"/>
      <c r="O182" s="41"/>
      <c r="P182" s="41"/>
      <c r="Q182" s="41"/>
      <c r="R182" s="40"/>
    </row>
    <row r="183" spans="1:18" ht="33.75">
      <c r="A183" s="396" t="s">
        <v>42</v>
      </c>
      <c r="B183" s="396" t="s">
        <v>290</v>
      </c>
      <c r="C183" s="396" t="s">
        <v>32</v>
      </c>
      <c r="D183" s="413">
        <f>F183+H183+J183+L183</f>
        <v>1903.3</v>
      </c>
      <c r="E183" s="413">
        <f>G183+I183+K183+M183</f>
        <v>1903.3</v>
      </c>
      <c r="F183" s="495">
        <v>0</v>
      </c>
      <c r="G183" s="495">
        <v>0</v>
      </c>
      <c r="H183" s="495">
        <v>984.4</v>
      </c>
      <c r="I183" s="495">
        <v>984.4</v>
      </c>
      <c r="J183" s="582">
        <v>918.9</v>
      </c>
      <c r="K183" s="582">
        <v>918.9</v>
      </c>
      <c r="L183" s="582">
        <v>0</v>
      </c>
      <c r="M183" s="582">
        <v>0</v>
      </c>
      <c r="N183" s="583">
        <f>E183/D183*100</f>
        <v>100</v>
      </c>
      <c r="O183" s="201" t="s">
        <v>353</v>
      </c>
      <c r="P183" s="305">
        <v>40.9</v>
      </c>
      <c r="Q183" s="276">
        <v>41</v>
      </c>
      <c r="R183" s="276">
        <v>143.3</v>
      </c>
    </row>
    <row r="184" spans="1:18" s="10" customFormat="1" ht="33.75">
      <c r="A184" s="397"/>
      <c r="B184" s="397"/>
      <c r="C184" s="397"/>
      <c r="D184" s="580"/>
      <c r="E184" s="580"/>
      <c r="F184" s="580"/>
      <c r="G184" s="580"/>
      <c r="H184" s="580"/>
      <c r="I184" s="580"/>
      <c r="J184" s="391"/>
      <c r="K184" s="391"/>
      <c r="L184" s="391"/>
      <c r="M184" s="391"/>
      <c r="N184" s="391"/>
      <c r="O184" s="201" t="s">
        <v>354</v>
      </c>
      <c r="P184" s="306">
        <v>0.1</v>
      </c>
      <c r="Q184" s="276">
        <v>0.1</v>
      </c>
      <c r="R184" s="276">
        <v>100</v>
      </c>
    </row>
    <row r="185" spans="1:18" s="10" customFormat="1" ht="33.75">
      <c r="A185" s="397"/>
      <c r="B185" s="397"/>
      <c r="C185" s="397"/>
      <c r="D185" s="580"/>
      <c r="E185" s="580"/>
      <c r="F185" s="580"/>
      <c r="G185" s="580"/>
      <c r="H185" s="580"/>
      <c r="I185" s="580"/>
      <c r="J185" s="391"/>
      <c r="K185" s="391"/>
      <c r="L185" s="391"/>
      <c r="M185" s="391"/>
      <c r="N185" s="391"/>
      <c r="O185" s="201" t="s">
        <v>355</v>
      </c>
      <c r="P185" s="306">
        <v>0.3</v>
      </c>
      <c r="Q185" s="291">
        <v>0.3</v>
      </c>
      <c r="R185" s="291">
        <v>100</v>
      </c>
    </row>
    <row r="186" spans="1:18" s="10" customFormat="1" ht="33.75">
      <c r="A186" s="397"/>
      <c r="B186" s="397"/>
      <c r="C186" s="397"/>
      <c r="D186" s="580"/>
      <c r="E186" s="580"/>
      <c r="F186" s="580"/>
      <c r="G186" s="580"/>
      <c r="H186" s="580"/>
      <c r="I186" s="580"/>
      <c r="J186" s="391"/>
      <c r="K186" s="391"/>
      <c r="L186" s="391"/>
      <c r="M186" s="391"/>
      <c r="N186" s="391"/>
      <c r="O186" s="201" t="s">
        <v>356</v>
      </c>
      <c r="P186" s="306">
        <v>0.9</v>
      </c>
      <c r="Q186" s="276">
        <v>0.77</v>
      </c>
      <c r="R186" s="276">
        <v>85.5</v>
      </c>
    </row>
    <row r="187" spans="1:18" s="10" customFormat="1" ht="33.75">
      <c r="A187" s="398"/>
      <c r="B187" s="398"/>
      <c r="C187" s="398"/>
      <c r="D187" s="581"/>
      <c r="E187" s="581"/>
      <c r="F187" s="581"/>
      <c r="G187" s="581"/>
      <c r="H187" s="581"/>
      <c r="I187" s="581"/>
      <c r="J187" s="391"/>
      <c r="K187" s="391"/>
      <c r="L187" s="391"/>
      <c r="M187" s="391"/>
      <c r="N187" s="391"/>
      <c r="O187" s="201" t="s">
        <v>357</v>
      </c>
      <c r="P187" s="305">
        <v>0.6</v>
      </c>
      <c r="Q187" s="276">
        <v>0.73</v>
      </c>
      <c r="R187" s="276">
        <v>121.6</v>
      </c>
    </row>
    <row r="188" spans="1:18" ht="35.25" customHeight="1">
      <c r="A188" s="584" t="s">
        <v>43</v>
      </c>
      <c r="B188" s="425" t="s">
        <v>291</v>
      </c>
      <c r="C188" s="425" t="s">
        <v>32</v>
      </c>
      <c r="D188" s="413">
        <v>0</v>
      </c>
      <c r="E188" s="413">
        <v>0</v>
      </c>
      <c r="F188" s="495">
        <v>0</v>
      </c>
      <c r="G188" s="495">
        <v>0</v>
      </c>
      <c r="H188" s="495">
        <v>0</v>
      </c>
      <c r="I188" s="495">
        <v>0</v>
      </c>
      <c r="J188" s="495">
        <v>0</v>
      </c>
      <c r="K188" s="495">
        <v>0</v>
      </c>
      <c r="L188" s="495">
        <v>0</v>
      </c>
      <c r="M188" s="495">
        <v>0</v>
      </c>
      <c r="N188" s="420"/>
      <c r="O188" s="201" t="s">
        <v>358</v>
      </c>
      <c r="P188" s="305">
        <v>811.8</v>
      </c>
      <c r="Q188" s="276">
        <v>835.2</v>
      </c>
      <c r="R188" s="307">
        <v>102.8</v>
      </c>
    </row>
    <row r="189" spans="1:18" s="10" customFormat="1" ht="23.25" customHeight="1">
      <c r="A189" s="585"/>
      <c r="B189" s="465"/>
      <c r="C189" s="465"/>
      <c r="D189" s="427"/>
      <c r="E189" s="427"/>
      <c r="F189" s="496"/>
      <c r="G189" s="496"/>
      <c r="H189" s="496"/>
      <c r="I189" s="496"/>
      <c r="J189" s="496"/>
      <c r="K189" s="496"/>
      <c r="L189" s="496"/>
      <c r="M189" s="496"/>
      <c r="N189" s="421"/>
      <c r="O189" s="201" t="s">
        <v>359</v>
      </c>
      <c r="P189" s="308">
        <v>0.15</v>
      </c>
      <c r="Q189" s="276">
        <v>0.119</v>
      </c>
      <c r="R189" s="307">
        <v>79.3</v>
      </c>
    </row>
    <row r="190" spans="1:18" s="10" customFormat="1" ht="24" customHeight="1">
      <c r="A190" s="585"/>
      <c r="B190" s="465"/>
      <c r="C190" s="465"/>
      <c r="D190" s="427"/>
      <c r="E190" s="427"/>
      <c r="F190" s="496"/>
      <c r="G190" s="496"/>
      <c r="H190" s="496"/>
      <c r="I190" s="496"/>
      <c r="J190" s="496"/>
      <c r="K190" s="496"/>
      <c r="L190" s="496"/>
      <c r="M190" s="496"/>
      <c r="N190" s="421"/>
      <c r="O190" s="201" t="s">
        <v>360</v>
      </c>
      <c r="P190" s="305">
        <v>14.3</v>
      </c>
      <c r="Q190" s="276">
        <v>11.3</v>
      </c>
      <c r="R190" s="307">
        <v>79</v>
      </c>
    </row>
    <row r="191" spans="1:18" s="10" customFormat="1" ht="25.5" customHeight="1">
      <c r="A191" s="585"/>
      <c r="B191" s="465"/>
      <c r="C191" s="465"/>
      <c r="D191" s="427"/>
      <c r="E191" s="427"/>
      <c r="F191" s="496"/>
      <c r="G191" s="496"/>
      <c r="H191" s="496"/>
      <c r="I191" s="496"/>
      <c r="J191" s="496"/>
      <c r="K191" s="496"/>
      <c r="L191" s="496"/>
      <c r="M191" s="496"/>
      <c r="N191" s="421"/>
      <c r="O191" s="201" t="s">
        <v>361</v>
      </c>
      <c r="P191" s="305">
        <v>26.5</v>
      </c>
      <c r="Q191" s="276">
        <v>30.7</v>
      </c>
      <c r="R191" s="307">
        <v>115.8</v>
      </c>
    </row>
    <row r="192" spans="1:18" s="10" customFormat="1" ht="24.75" customHeight="1">
      <c r="A192" s="586"/>
      <c r="B192" s="550"/>
      <c r="C192" s="550"/>
      <c r="D192" s="428"/>
      <c r="E192" s="428"/>
      <c r="F192" s="497"/>
      <c r="G192" s="497"/>
      <c r="H192" s="497"/>
      <c r="I192" s="497"/>
      <c r="J192" s="497"/>
      <c r="K192" s="497"/>
      <c r="L192" s="497"/>
      <c r="M192" s="497"/>
      <c r="N192" s="422"/>
      <c r="O192" s="201" t="s">
        <v>419</v>
      </c>
      <c r="P192" s="305">
        <v>145.1</v>
      </c>
      <c r="Q192" s="276">
        <v>138.8</v>
      </c>
      <c r="R192" s="307">
        <v>95.6</v>
      </c>
    </row>
    <row r="193" spans="1:18" ht="32.25" customHeight="1">
      <c r="A193" s="62" t="s">
        <v>59</v>
      </c>
      <c r="B193" s="226" t="s">
        <v>124</v>
      </c>
      <c r="C193" s="216" t="s">
        <v>32</v>
      </c>
      <c r="D193" s="117">
        <f>F193+H193+J193+L193</f>
        <v>910</v>
      </c>
      <c r="E193" s="117">
        <f>G193+I193+K193+M193</f>
        <v>910</v>
      </c>
      <c r="F193" s="117">
        <f aca="true" t="shared" si="31" ref="F193:M193">F195+F196+F197+F198</f>
        <v>0</v>
      </c>
      <c r="G193" s="117">
        <f t="shared" si="31"/>
        <v>0</v>
      </c>
      <c r="H193" s="117">
        <f t="shared" si="31"/>
        <v>0</v>
      </c>
      <c r="I193" s="117">
        <f t="shared" si="31"/>
        <v>0</v>
      </c>
      <c r="J193" s="117">
        <f t="shared" si="31"/>
        <v>260</v>
      </c>
      <c r="K193" s="117">
        <f t="shared" si="31"/>
        <v>260</v>
      </c>
      <c r="L193" s="117">
        <f t="shared" si="31"/>
        <v>650</v>
      </c>
      <c r="M193" s="117">
        <f t="shared" si="31"/>
        <v>650</v>
      </c>
      <c r="N193" s="94">
        <f>E193/D193*100</f>
        <v>100</v>
      </c>
      <c r="O193" s="210" t="s">
        <v>420</v>
      </c>
      <c r="P193" s="276">
        <v>1</v>
      </c>
      <c r="Q193" s="276">
        <v>1</v>
      </c>
      <c r="R193" s="300">
        <v>100</v>
      </c>
    </row>
    <row r="194" spans="1:18" ht="13.5" customHeight="1">
      <c r="A194" s="534" t="s">
        <v>33</v>
      </c>
      <c r="B194" s="534"/>
      <c r="C194" s="534"/>
      <c r="D194" s="85"/>
      <c r="E194" s="97"/>
      <c r="F194" s="97"/>
      <c r="G194" s="96"/>
      <c r="H194" s="96"/>
      <c r="I194" s="97"/>
      <c r="J194" s="97"/>
      <c r="K194" s="97"/>
      <c r="L194" s="97"/>
      <c r="M194" s="96"/>
      <c r="N194" s="42"/>
      <c r="O194" s="42"/>
      <c r="P194" s="242"/>
      <c r="Q194" s="242"/>
      <c r="R194" s="40"/>
    </row>
    <row r="195" spans="1:18" ht="55.5" customHeight="1">
      <c r="A195" s="94" t="s">
        <v>125</v>
      </c>
      <c r="B195" s="59" t="s">
        <v>292</v>
      </c>
      <c r="C195" s="59" t="s">
        <v>32</v>
      </c>
      <c r="D195" s="121">
        <f aca="true" t="shared" si="32" ref="D195:E198">F195+H195+J195+L195</f>
        <v>110</v>
      </c>
      <c r="E195" s="121">
        <f t="shared" si="32"/>
        <v>110</v>
      </c>
      <c r="F195" s="123">
        <v>0</v>
      </c>
      <c r="G195" s="123">
        <v>0</v>
      </c>
      <c r="H195" s="123">
        <v>0</v>
      </c>
      <c r="I195" s="123">
        <v>0</v>
      </c>
      <c r="J195" s="123">
        <v>110</v>
      </c>
      <c r="K195" s="123">
        <v>110</v>
      </c>
      <c r="L195" s="123">
        <v>0</v>
      </c>
      <c r="M195" s="123">
        <v>0</v>
      </c>
      <c r="N195" s="119">
        <f>E195/D195*100</f>
        <v>100</v>
      </c>
      <c r="O195" s="48"/>
      <c r="P195" s="309"/>
      <c r="Q195" s="309"/>
      <c r="R195" s="245"/>
    </row>
    <row r="196" spans="1:18" ht="44.25">
      <c r="A196" s="94" t="s">
        <v>126</v>
      </c>
      <c r="B196" s="59" t="s">
        <v>293</v>
      </c>
      <c r="C196" s="58" t="s">
        <v>32</v>
      </c>
      <c r="D196" s="121">
        <f t="shared" si="32"/>
        <v>0</v>
      </c>
      <c r="E196" s="121">
        <f t="shared" si="32"/>
        <v>0</v>
      </c>
      <c r="F196" s="123">
        <v>0</v>
      </c>
      <c r="G196" s="123">
        <v>0</v>
      </c>
      <c r="H196" s="123">
        <v>0</v>
      </c>
      <c r="I196" s="123">
        <v>0</v>
      </c>
      <c r="J196" s="123">
        <v>0</v>
      </c>
      <c r="K196" s="123">
        <v>0</v>
      </c>
      <c r="L196" s="123">
        <v>0</v>
      </c>
      <c r="M196" s="123">
        <v>0</v>
      </c>
      <c r="N196" s="68"/>
      <c r="O196" s="47"/>
      <c r="P196" s="309"/>
      <c r="Q196" s="309"/>
      <c r="R196" s="245"/>
    </row>
    <row r="197" spans="1:18" ht="33.75">
      <c r="A197" s="62" t="s">
        <v>127</v>
      </c>
      <c r="B197" s="58" t="s">
        <v>294</v>
      </c>
      <c r="C197" s="58" t="s">
        <v>32</v>
      </c>
      <c r="D197" s="121">
        <f t="shared" si="32"/>
        <v>650</v>
      </c>
      <c r="E197" s="121">
        <f t="shared" si="32"/>
        <v>650</v>
      </c>
      <c r="F197" s="123"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3">
        <v>650</v>
      </c>
      <c r="M197" s="123">
        <v>650</v>
      </c>
      <c r="N197" s="119">
        <f>E197/D197*100</f>
        <v>100</v>
      </c>
      <c r="O197" s="47"/>
      <c r="P197" s="242"/>
      <c r="Q197" s="242"/>
      <c r="R197" s="40"/>
    </row>
    <row r="198" spans="1:18" ht="44.25">
      <c r="A198" s="94" t="s">
        <v>128</v>
      </c>
      <c r="B198" s="200" t="s">
        <v>295</v>
      </c>
      <c r="C198" s="59" t="s">
        <v>32</v>
      </c>
      <c r="D198" s="121">
        <f t="shared" si="32"/>
        <v>150</v>
      </c>
      <c r="E198" s="121">
        <f t="shared" si="32"/>
        <v>150</v>
      </c>
      <c r="F198" s="122">
        <v>0</v>
      </c>
      <c r="G198" s="122">
        <v>0</v>
      </c>
      <c r="H198" s="122">
        <v>0</v>
      </c>
      <c r="I198" s="122">
        <v>0</v>
      </c>
      <c r="J198" s="123">
        <v>150</v>
      </c>
      <c r="K198" s="123">
        <v>150</v>
      </c>
      <c r="L198" s="122">
        <v>0</v>
      </c>
      <c r="M198" s="122">
        <v>0</v>
      </c>
      <c r="N198" s="119">
        <f>E198/D198*100</f>
        <v>100</v>
      </c>
      <c r="O198" s="209"/>
      <c r="P198" s="276"/>
      <c r="Q198" s="276"/>
      <c r="R198" s="300"/>
    </row>
    <row r="199" spans="1:18" ht="100.5" customHeight="1">
      <c r="A199" s="133" t="s">
        <v>71</v>
      </c>
      <c r="B199" s="179" t="s">
        <v>26</v>
      </c>
      <c r="C199" s="179" t="s">
        <v>32</v>
      </c>
      <c r="D199" s="206">
        <f>D201+D208</f>
        <v>68264.7</v>
      </c>
      <c r="E199" s="206">
        <f>E201+E208</f>
        <v>119569.32</v>
      </c>
      <c r="F199" s="206">
        <f aca="true" t="shared" si="33" ref="F199:M199">F201+F208</f>
        <v>37251</v>
      </c>
      <c r="G199" s="206">
        <f t="shared" si="33"/>
        <v>73842.73999999999</v>
      </c>
      <c r="H199" s="206">
        <f t="shared" si="33"/>
        <v>21205.8</v>
      </c>
      <c r="I199" s="206">
        <f t="shared" si="33"/>
        <v>22935.84</v>
      </c>
      <c r="J199" s="206">
        <f t="shared" si="33"/>
        <v>5306.7</v>
      </c>
      <c r="K199" s="206">
        <f t="shared" si="33"/>
        <v>6111.22</v>
      </c>
      <c r="L199" s="206">
        <f t="shared" si="33"/>
        <v>4501.2</v>
      </c>
      <c r="M199" s="206">
        <f t="shared" si="33"/>
        <v>16679.52</v>
      </c>
      <c r="N199" s="129">
        <f>E199/D199*100</f>
        <v>175.15541707500364</v>
      </c>
      <c r="O199" s="221" t="s">
        <v>303</v>
      </c>
      <c r="P199" s="317">
        <v>1.044</v>
      </c>
      <c r="Q199" s="318" t="s">
        <v>414</v>
      </c>
      <c r="R199" s="253">
        <v>99.1</v>
      </c>
    </row>
    <row r="200" spans="1:18" ht="12" customHeight="1">
      <c r="A200" s="534" t="s">
        <v>72</v>
      </c>
      <c r="B200" s="534"/>
      <c r="C200" s="534"/>
      <c r="D200" s="85"/>
      <c r="E200" s="96"/>
      <c r="F200" s="96"/>
      <c r="G200" s="96"/>
      <c r="H200" s="96"/>
      <c r="I200" s="97"/>
      <c r="J200" s="97"/>
      <c r="K200" s="97"/>
      <c r="L200" s="97"/>
      <c r="M200" s="96"/>
      <c r="N200" s="42"/>
      <c r="O200" s="42"/>
      <c r="P200" s="242"/>
      <c r="Q200" s="242"/>
      <c r="R200" s="40"/>
    </row>
    <row r="201" spans="1:18" ht="26.25" customHeight="1">
      <c r="A201" s="62" t="s">
        <v>44</v>
      </c>
      <c r="B201" s="189" t="s">
        <v>129</v>
      </c>
      <c r="C201" s="58" t="s">
        <v>32</v>
      </c>
      <c r="D201" s="63">
        <f>D203+D204+D205+D206+D207</f>
        <v>54624.7</v>
      </c>
      <c r="E201" s="63">
        <f aca="true" t="shared" si="34" ref="E201:M201">E203+E204+E205+E206+E207</f>
        <v>89330.85</v>
      </c>
      <c r="F201" s="63">
        <f>F203+F204+F205+F206+F207</f>
        <v>33500</v>
      </c>
      <c r="G201" s="63">
        <f t="shared" si="34"/>
        <v>66967.93</v>
      </c>
      <c r="H201" s="63">
        <f t="shared" si="34"/>
        <v>16500</v>
      </c>
      <c r="I201" s="63">
        <f t="shared" si="34"/>
        <v>17009.4</v>
      </c>
      <c r="J201" s="63">
        <f t="shared" si="34"/>
        <v>4624.7</v>
      </c>
      <c r="K201" s="63">
        <f t="shared" si="34"/>
        <v>5353.52</v>
      </c>
      <c r="L201" s="63">
        <f t="shared" si="34"/>
        <v>0</v>
      </c>
      <c r="M201" s="63">
        <f t="shared" si="34"/>
        <v>0</v>
      </c>
      <c r="N201" s="197">
        <f>E201/D201*100</f>
        <v>163.5356349783157</v>
      </c>
      <c r="O201" s="250" t="s">
        <v>303</v>
      </c>
      <c r="P201" s="310">
        <v>1.026</v>
      </c>
      <c r="Q201" s="311">
        <v>1.035</v>
      </c>
      <c r="R201" s="278">
        <v>100.8</v>
      </c>
    </row>
    <row r="202" spans="1:18" ht="11.25" customHeight="1">
      <c r="A202" s="534" t="s">
        <v>33</v>
      </c>
      <c r="B202" s="534"/>
      <c r="C202" s="534"/>
      <c r="D202" s="98"/>
      <c r="E202" s="99"/>
      <c r="F202" s="97"/>
      <c r="G202" s="96"/>
      <c r="H202" s="96"/>
      <c r="I202" s="97"/>
      <c r="J202" s="97"/>
      <c r="K202" s="97"/>
      <c r="L202" s="97"/>
      <c r="M202" s="96"/>
      <c r="N202" s="93"/>
      <c r="O202" s="82"/>
      <c r="P202" s="93"/>
      <c r="Q202" s="82"/>
      <c r="R202" s="82"/>
    </row>
    <row r="203" spans="1:18" ht="67.5" customHeight="1">
      <c r="A203" s="111" t="s">
        <v>130</v>
      </c>
      <c r="B203" s="69" t="s">
        <v>296</v>
      </c>
      <c r="C203" s="69" t="s">
        <v>32</v>
      </c>
      <c r="D203" s="72">
        <f aca="true" t="shared" si="35" ref="D203:E207">F203+H203+J203+L203</f>
        <v>13000</v>
      </c>
      <c r="E203" s="72">
        <f t="shared" si="35"/>
        <v>14289.800000000001</v>
      </c>
      <c r="F203" s="124">
        <v>5500</v>
      </c>
      <c r="G203" s="124">
        <v>12298.7</v>
      </c>
      <c r="H203" s="124">
        <v>7500</v>
      </c>
      <c r="I203" s="124">
        <v>1991.1</v>
      </c>
      <c r="J203" s="124">
        <v>0</v>
      </c>
      <c r="K203" s="124">
        <v>0</v>
      </c>
      <c r="L203" s="124">
        <v>0</v>
      </c>
      <c r="M203" s="124">
        <v>0</v>
      </c>
      <c r="N203" s="62">
        <f>E203/D203*100</f>
        <v>109.92153846153847</v>
      </c>
      <c r="O203" s="210" t="s">
        <v>302</v>
      </c>
      <c r="P203" s="312">
        <v>1.06</v>
      </c>
      <c r="Q203" s="257">
        <v>1.059</v>
      </c>
      <c r="R203" s="272">
        <v>99.9</v>
      </c>
    </row>
    <row r="204" spans="1:18" ht="44.25" customHeight="1">
      <c r="A204" s="94" t="s">
        <v>60</v>
      </c>
      <c r="B204" s="79" t="s">
        <v>297</v>
      </c>
      <c r="C204" s="59" t="s">
        <v>32</v>
      </c>
      <c r="D204" s="231">
        <f t="shared" si="35"/>
        <v>30000</v>
      </c>
      <c r="E204" s="231">
        <f t="shared" si="35"/>
        <v>35863.6</v>
      </c>
      <c r="F204" s="68">
        <v>23000</v>
      </c>
      <c r="G204" s="68">
        <v>27165.7</v>
      </c>
      <c r="H204" s="68">
        <v>7000</v>
      </c>
      <c r="I204" s="68">
        <v>8697.9</v>
      </c>
      <c r="J204" s="68">
        <v>0</v>
      </c>
      <c r="K204" s="68">
        <v>0</v>
      </c>
      <c r="L204" s="232">
        <v>0</v>
      </c>
      <c r="M204" s="232">
        <v>0</v>
      </c>
      <c r="N204" s="202">
        <f>E204/D204*100</f>
        <v>119.54533333333333</v>
      </c>
      <c r="O204" s="210" t="s">
        <v>301</v>
      </c>
      <c r="P204" s="312">
        <v>1.019</v>
      </c>
      <c r="Q204" s="312">
        <v>1.017</v>
      </c>
      <c r="R204" s="313">
        <v>99.8</v>
      </c>
    </row>
    <row r="205" spans="1:18" ht="33">
      <c r="A205" s="94" t="s">
        <v>61</v>
      </c>
      <c r="B205" s="220" t="s">
        <v>415</v>
      </c>
      <c r="C205" s="59" t="s">
        <v>32</v>
      </c>
      <c r="D205" s="231">
        <f t="shared" si="35"/>
        <v>7000</v>
      </c>
      <c r="E205" s="231">
        <f t="shared" si="35"/>
        <v>32674.7</v>
      </c>
      <c r="F205" s="68">
        <v>5000</v>
      </c>
      <c r="G205" s="68">
        <v>26512.5</v>
      </c>
      <c r="H205" s="68">
        <v>2000</v>
      </c>
      <c r="I205" s="68">
        <v>6162.2</v>
      </c>
      <c r="J205" s="232">
        <v>0</v>
      </c>
      <c r="K205" s="232">
        <v>0</v>
      </c>
      <c r="L205" s="55">
        <v>0</v>
      </c>
      <c r="M205" s="55">
        <v>0</v>
      </c>
      <c r="N205" s="109">
        <f>E205/D205*100</f>
        <v>466.7814285714286</v>
      </c>
      <c r="O205" s="100"/>
      <c r="P205" s="100"/>
      <c r="Q205" s="100"/>
      <c r="R205" s="100"/>
    </row>
    <row r="206" spans="1:18" ht="55.5">
      <c r="A206" s="62" t="s">
        <v>131</v>
      </c>
      <c r="B206" s="58" t="s">
        <v>298</v>
      </c>
      <c r="C206" s="58" t="s">
        <v>32</v>
      </c>
      <c r="D206" s="231">
        <f t="shared" si="35"/>
        <v>0</v>
      </c>
      <c r="E206" s="231">
        <f t="shared" si="35"/>
        <v>0</v>
      </c>
      <c r="F206" s="68">
        <v>0</v>
      </c>
      <c r="G206" s="68">
        <v>0</v>
      </c>
      <c r="H206" s="68">
        <v>0</v>
      </c>
      <c r="I206" s="68">
        <v>0</v>
      </c>
      <c r="J206" s="232">
        <v>0</v>
      </c>
      <c r="K206" s="232">
        <v>0</v>
      </c>
      <c r="L206" s="55">
        <v>0</v>
      </c>
      <c r="M206" s="55">
        <v>0</v>
      </c>
      <c r="N206" s="109"/>
      <c r="O206" s="99"/>
      <c r="P206" s="99"/>
      <c r="Q206" s="99"/>
      <c r="R206" s="99"/>
    </row>
    <row r="207" spans="1:18" ht="66.75">
      <c r="A207" s="94" t="s">
        <v>132</v>
      </c>
      <c r="B207" s="59" t="s">
        <v>299</v>
      </c>
      <c r="C207" s="59" t="s">
        <v>32</v>
      </c>
      <c r="D207" s="231">
        <f t="shared" si="35"/>
        <v>4624.7</v>
      </c>
      <c r="E207" s="231">
        <f t="shared" si="35"/>
        <v>6502.75</v>
      </c>
      <c r="F207" s="124">
        <v>0</v>
      </c>
      <c r="G207" s="124">
        <v>991.03</v>
      </c>
      <c r="H207" s="124">
        <v>0</v>
      </c>
      <c r="I207" s="124">
        <v>158.2</v>
      </c>
      <c r="J207" s="124">
        <v>4624.7</v>
      </c>
      <c r="K207" s="124">
        <v>5353.52</v>
      </c>
      <c r="L207" s="124">
        <v>0</v>
      </c>
      <c r="M207" s="124">
        <v>0</v>
      </c>
      <c r="N207" s="124">
        <f>E207/D207*100</f>
        <v>140.60912059160594</v>
      </c>
      <c r="O207" s="83"/>
      <c r="P207" s="298"/>
      <c r="Q207" s="298"/>
      <c r="R207" s="298"/>
    </row>
    <row r="208" spans="1:18" ht="78.75">
      <c r="A208" s="70" t="s">
        <v>62</v>
      </c>
      <c r="B208" s="132" t="s">
        <v>133</v>
      </c>
      <c r="C208" s="58" t="s">
        <v>32</v>
      </c>
      <c r="D208" s="204">
        <f>D210</f>
        <v>13640</v>
      </c>
      <c r="E208" s="204">
        <f aca="true" t="shared" si="36" ref="E208:N208">E210</f>
        <v>30238.47</v>
      </c>
      <c r="F208" s="204">
        <f t="shared" si="36"/>
        <v>3751</v>
      </c>
      <c r="G208" s="204">
        <f t="shared" si="36"/>
        <v>6874.81</v>
      </c>
      <c r="H208" s="204">
        <f t="shared" si="36"/>
        <v>4705.8</v>
      </c>
      <c r="I208" s="204">
        <f t="shared" si="36"/>
        <v>5926.44</v>
      </c>
      <c r="J208" s="204">
        <f t="shared" si="36"/>
        <v>682</v>
      </c>
      <c r="K208" s="204">
        <f t="shared" si="36"/>
        <v>757.7</v>
      </c>
      <c r="L208" s="204">
        <f t="shared" si="36"/>
        <v>4501.2</v>
      </c>
      <c r="M208" s="204">
        <f t="shared" si="36"/>
        <v>16679.52</v>
      </c>
      <c r="N208" s="205">
        <f t="shared" si="36"/>
        <v>221.68966275659824</v>
      </c>
      <c r="O208" s="248" t="s">
        <v>305</v>
      </c>
      <c r="P208" s="314" t="s">
        <v>435</v>
      </c>
      <c r="Q208" s="278" t="s">
        <v>416</v>
      </c>
      <c r="R208" s="278">
        <v>99.9</v>
      </c>
    </row>
    <row r="209" spans="1:18" ht="15">
      <c r="A209" s="534" t="s">
        <v>33</v>
      </c>
      <c r="B209" s="534"/>
      <c r="C209" s="534"/>
      <c r="D209" s="101"/>
      <c r="E209" s="89"/>
      <c r="F209" s="89"/>
      <c r="G209" s="96"/>
      <c r="H209" s="96"/>
      <c r="I209" s="89"/>
      <c r="J209" s="89"/>
      <c r="K209" s="96"/>
      <c r="L209" s="96"/>
      <c r="M209" s="96"/>
      <c r="N209" s="42"/>
      <c r="O209" s="43"/>
      <c r="P209" s="315"/>
      <c r="Q209" s="315"/>
      <c r="R209" s="44"/>
    </row>
    <row r="210" spans="1:18" ht="89.25">
      <c r="A210" s="102" t="s">
        <v>63</v>
      </c>
      <c r="B210" s="71" t="s">
        <v>300</v>
      </c>
      <c r="C210" s="62" t="s">
        <v>32</v>
      </c>
      <c r="D210" s="203">
        <f>F210+H210+J210+L210</f>
        <v>13640</v>
      </c>
      <c r="E210" s="203">
        <f>G210+I210+K210+M210</f>
        <v>30238.47</v>
      </c>
      <c r="F210" s="103">
        <v>3751</v>
      </c>
      <c r="G210" s="103">
        <v>6874.81</v>
      </c>
      <c r="H210" s="103">
        <v>4705.8</v>
      </c>
      <c r="I210" s="103">
        <v>5926.44</v>
      </c>
      <c r="J210" s="103">
        <v>682</v>
      </c>
      <c r="K210" s="103">
        <v>757.7</v>
      </c>
      <c r="L210" s="103">
        <v>4501.2</v>
      </c>
      <c r="M210" s="103">
        <v>16679.52</v>
      </c>
      <c r="N210" s="145">
        <f>E210/D210*100</f>
        <v>221.68966275659824</v>
      </c>
      <c r="O210" s="249" t="s">
        <v>304</v>
      </c>
      <c r="P210" s="311">
        <v>0.072</v>
      </c>
      <c r="Q210" s="311">
        <v>0.0745</v>
      </c>
      <c r="R210" s="316">
        <v>103.5</v>
      </c>
    </row>
  </sheetData>
  <sheetProtection/>
  <mergeCells count="363">
    <mergeCell ref="L188:L192"/>
    <mergeCell ref="M188:M192"/>
    <mergeCell ref="N188:N192"/>
    <mergeCell ref="K183:K187"/>
    <mergeCell ref="L183:L187"/>
    <mergeCell ref="M183:M187"/>
    <mergeCell ref="F188:F192"/>
    <mergeCell ref="G188:G192"/>
    <mergeCell ref="H188:H192"/>
    <mergeCell ref="I188:I192"/>
    <mergeCell ref="J188:J192"/>
    <mergeCell ref="K188:K192"/>
    <mergeCell ref="G183:G187"/>
    <mergeCell ref="H183:H187"/>
    <mergeCell ref="I183:I187"/>
    <mergeCell ref="J183:J187"/>
    <mergeCell ref="N183:N187"/>
    <mergeCell ref="A188:A192"/>
    <mergeCell ref="B188:B192"/>
    <mergeCell ref="C188:C192"/>
    <mergeCell ref="D188:D192"/>
    <mergeCell ref="E188:E192"/>
    <mergeCell ref="A183:A187"/>
    <mergeCell ref="B183:B187"/>
    <mergeCell ref="C183:C187"/>
    <mergeCell ref="D183:D187"/>
    <mergeCell ref="E183:E187"/>
    <mergeCell ref="F183:F187"/>
    <mergeCell ref="M37:M39"/>
    <mergeCell ref="N37:N39"/>
    <mergeCell ref="A11:A13"/>
    <mergeCell ref="B11:B13"/>
    <mergeCell ref="C11:C13"/>
    <mergeCell ref="D11:D13"/>
    <mergeCell ref="E11:E13"/>
    <mergeCell ref="F11:F13"/>
    <mergeCell ref="G11:G13"/>
    <mergeCell ref="H11:H13"/>
    <mergeCell ref="E37:E39"/>
    <mergeCell ref="F37:F39"/>
    <mergeCell ref="G37:G39"/>
    <mergeCell ref="H37:H39"/>
    <mergeCell ref="I37:I39"/>
    <mergeCell ref="J37:J39"/>
    <mergeCell ref="A97:C97"/>
    <mergeCell ref="A108:C108"/>
    <mergeCell ref="A127:C127"/>
    <mergeCell ref="J177:J179"/>
    <mergeCell ref="A175:A176"/>
    <mergeCell ref="D177:D179"/>
    <mergeCell ref="E177:E179"/>
    <mergeCell ref="F177:F179"/>
    <mergeCell ref="G177:G179"/>
    <mergeCell ref="A172:A173"/>
    <mergeCell ref="A1:R1"/>
    <mergeCell ref="A2:A5"/>
    <mergeCell ref="B2:B5"/>
    <mergeCell ref="C2:C5"/>
    <mergeCell ref="D2:M2"/>
    <mergeCell ref="N2:N5"/>
    <mergeCell ref="O2:O5"/>
    <mergeCell ref="P2:P5"/>
    <mergeCell ref="Q2:Q5"/>
    <mergeCell ref="R2:R5"/>
    <mergeCell ref="D3:E4"/>
    <mergeCell ref="F3:M3"/>
    <mergeCell ref="F4:G4"/>
    <mergeCell ref="H4:I4"/>
    <mergeCell ref="J4:K4"/>
    <mergeCell ref="L4:M4"/>
    <mergeCell ref="B172:B173"/>
    <mergeCell ref="B150:B152"/>
    <mergeCell ref="C150:C152"/>
    <mergeCell ref="A163:A167"/>
    <mergeCell ref="C172:C173"/>
    <mergeCell ref="B163:B167"/>
    <mergeCell ref="C163:C167"/>
    <mergeCell ref="A10:C10"/>
    <mergeCell ref="A14:C14"/>
    <mergeCell ref="A41:C41"/>
    <mergeCell ref="A48:C48"/>
    <mergeCell ref="A66:C66"/>
    <mergeCell ref="A95:C95"/>
    <mergeCell ref="A87:C87"/>
    <mergeCell ref="A93:C93"/>
    <mergeCell ref="A70:C70"/>
    <mergeCell ref="C85:C86"/>
    <mergeCell ref="A182:C182"/>
    <mergeCell ref="A194:C194"/>
    <mergeCell ref="A200:C200"/>
    <mergeCell ref="A202:C202"/>
    <mergeCell ref="A209:C209"/>
    <mergeCell ref="A149:C149"/>
    <mergeCell ref="A174:C174"/>
    <mergeCell ref="A156:C156"/>
    <mergeCell ref="A168:C168"/>
    <mergeCell ref="A153:C153"/>
    <mergeCell ref="J133:J134"/>
    <mergeCell ref="K133:K134"/>
    <mergeCell ref="L133:L134"/>
    <mergeCell ref="M133:M134"/>
    <mergeCell ref="N133:N134"/>
    <mergeCell ref="F90:F92"/>
    <mergeCell ref="G133:G134"/>
    <mergeCell ref="N90:N92"/>
    <mergeCell ref="M90:M92"/>
    <mergeCell ref="K90:K92"/>
    <mergeCell ref="J144:J148"/>
    <mergeCell ref="K144:K148"/>
    <mergeCell ref="A144:A148"/>
    <mergeCell ref="B144:B148"/>
    <mergeCell ref="C144:C148"/>
    <mergeCell ref="D144:D148"/>
    <mergeCell ref="E144:E148"/>
    <mergeCell ref="F144:F148"/>
    <mergeCell ref="G144:G148"/>
    <mergeCell ref="H144:H148"/>
    <mergeCell ref="I144:I148"/>
    <mergeCell ref="H133:H134"/>
    <mergeCell ref="I133:I134"/>
    <mergeCell ref="A133:A134"/>
    <mergeCell ref="B133:B134"/>
    <mergeCell ref="C133:C134"/>
    <mergeCell ref="D133:D134"/>
    <mergeCell ref="E133:E134"/>
    <mergeCell ref="F133:F134"/>
    <mergeCell ref="A135:C135"/>
    <mergeCell ref="L60:L65"/>
    <mergeCell ref="M60:M65"/>
    <mergeCell ref="N60:N65"/>
    <mergeCell ref="L90:L92"/>
    <mergeCell ref="L144:L148"/>
    <mergeCell ref="M144:M148"/>
    <mergeCell ref="N144:N148"/>
    <mergeCell ref="N73:N74"/>
    <mergeCell ref="N75:N78"/>
    <mergeCell ref="M75:M78"/>
    <mergeCell ref="F85:F86"/>
    <mergeCell ref="G75:G78"/>
    <mergeCell ref="F75:F78"/>
    <mergeCell ref="E85:E86"/>
    <mergeCell ref="D85:D86"/>
    <mergeCell ref="K60:K65"/>
    <mergeCell ref="K85:K86"/>
    <mergeCell ref="J85:J86"/>
    <mergeCell ref="E79:E81"/>
    <mergeCell ref="F79:F81"/>
    <mergeCell ref="A73:A74"/>
    <mergeCell ref="B73:B74"/>
    <mergeCell ref="C73:C74"/>
    <mergeCell ref="D73:D74"/>
    <mergeCell ref="E73:E74"/>
    <mergeCell ref="F73:F74"/>
    <mergeCell ref="C79:C81"/>
    <mergeCell ref="J73:J74"/>
    <mergeCell ref="K73:K74"/>
    <mergeCell ref="L73:L74"/>
    <mergeCell ref="D79:D81"/>
    <mergeCell ref="B75:B78"/>
    <mergeCell ref="M73:M74"/>
    <mergeCell ref="G73:G74"/>
    <mergeCell ref="H73:H74"/>
    <mergeCell ref="I73:I74"/>
    <mergeCell ref="I75:I78"/>
    <mergeCell ref="G79:G81"/>
    <mergeCell ref="H79:H81"/>
    <mergeCell ref="I79:I81"/>
    <mergeCell ref="L75:L78"/>
    <mergeCell ref="K75:K78"/>
    <mergeCell ref="I85:I86"/>
    <mergeCell ref="H85:H86"/>
    <mergeCell ref="G85:G86"/>
    <mergeCell ref="L79:L81"/>
    <mergeCell ref="M79:M81"/>
    <mergeCell ref="N79:N81"/>
    <mergeCell ref="N85:N86"/>
    <mergeCell ref="M85:M86"/>
    <mergeCell ref="L85:L86"/>
    <mergeCell ref="A75:A78"/>
    <mergeCell ref="A79:A81"/>
    <mergeCell ref="J79:J81"/>
    <mergeCell ref="K79:K81"/>
    <mergeCell ref="C75:C78"/>
    <mergeCell ref="H75:H78"/>
    <mergeCell ref="E75:E78"/>
    <mergeCell ref="D75:D78"/>
    <mergeCell ref="J75:J78"/>
    <mergeCell ref="B79:B81"/>
    <mergeCell ref="G60:G65"/>
    <mergeCell ref="H60:H65"/>
    <mergeCell ref="I60:I65"/>
    <mergeCell ref="J60:J65"/>
    <mergeCell ref="B85:B86"/>
    <mergeCell ref="A85:A86"/>
    <mergeCell ref="A60:A65"/>
    <mergeCell ref="B60:B65"/>
    <mergeCell ref="C60:C65"/>
    <mergeCell ref="D60:D65"/>
    <mergeCell ref="A67:A69"/>
    <mergeCell ref="B67:B69"/>
    <mergeCell ref="C67:C69"/>
    <mergeCell ref="D67:D69"/>
    <mergeCell ref="E60:E65"/>
    <mergeCell ref="F60:F65"/>
    <mergeCell ref="N172:N173"/>
    <mergeCell ref="M172:M173"/>
    <mergeCell ref="L172:L173"/>
    <mergeCell ref="K172:K173"/>
    <mergeCell ref="J172:J173"/>
    <mergeCell ref="I172:I173"/>
    <mergeCell ref="J150:J152"/>
    <mergeCell ref="H172:H173"/>
    <mergeCell ref="G172:G173"/>
    <mergeCell ref="F172:F173"/>
    <mergeCell ref="E172:E173"/>
    <mergeCell ref="D172:D173"/>
    <mergeCell ref="H163:H167"/>
    <mergeCell ref="I163:I167"/>
    <mergeCell ref="J163:J167"/>
    <mergeCell ref="D163:D167"/>
    <mergeCell ref="K150:K152"/>
    <mergeCell ref="D150:D152"/>
    <mergeCell ref="E150:E152"/>
    <mergeCell ref="L150:L152"/>
    <mergeCell ref="M150:M152"/>
    <mergeCell ref="N150:N152"/>
    <mergeCell ref="F150:F152"/>
    <mergeCell ref="G150:G152"/>
    <mergeCell ref="H150:H152"/>
    <mergeCell ref="I150:I152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M15:M17"/>
    <mergeCell ref="N15:N17"/>
    <mergeCell ref="A29:A34"/>
    <mergeCell ref="B29:B34"/>
    <mergeCell ref="C29:C34"/>
    <mergeCell ref="D29:D34"/>
    <mergeCell ref="E29:E34"/>
    <mergeCell ref="F29:F34"/>
    <mergeCell ref="G29:G34"/>
    <mergeCell ref="H29:H34"/>
    <mergeCell ref="A37:A39"/>
    <mergeCell ref="B37:B39"/>
    <mergeCell ref="C37:C39"/>
    <mergeCell ref="D37:D39"/>
    <mergeCell ref="I11:I13"/>
    <mergeCell ref="J11:J13"/>
    <mergeCell ref="I29:I34"/>
    <mergeCell ref="J29:J34"/>
    <mergeCell ref="G15:G17"/>
    <mergeCell ref="H15:H17"/>
    <mergeCell ref="K37:K39"/>
    <mergeCell ref="L37:L39"/>
    <mergeCell ref="K11:K13"/>
    <mergeCell ref="L11:L13"/>
    <mergeCell ref="M11:M13"/>
    <mergeCell ref="N11:N13"/>
    <mergeCell ref="K29:K34"/>
    <mergeCell ref="L29:L34"/>
    <mergeCell ref="M29:M34"/>
    <mergeCell ref="N29:N34"/>
    <mergeCell ref="K67:K69"/>
    <mergeCell ref="L67:L69"/>
    <mergeCell ref="M67:M69"/>
    <mergeCell ref="N67:N69"/>
    <mergeCell ref="E67:E69"/>
    <mergeCell ref="F67:F69"/>
    <mergeCell ref="G67:G69"/>
    <mergeCell ref="H67:H69"/>
    <mergeCell ref="I67:I69"/>
    <mergeCell ref="J67:J69"/>
    <mergeCell ref="O67:O69"/>
    <mergeCell ref="P67:P69"/>
    <mergeCell ref="Q67:Q69"/>
    <mergeCell ref="R67:R69"/>
    <mergeCell ref="O85:O86"/>
    <mergeCell ref="P85:P86"/>
    <mergeCell ref="Q85:Q86"/>
    <mergeCell ref="R85:R86"/>
    <mergeCell ref="O90:O92"/>
    <mergeCell ref="P90:P92"/>
    <mergeCell ref="Q90:Q92"/>
    <mergeCell ref="R90:R92"/>
    <mergeCell ref="A150:A152"/>
    <mergeCell ref="Q178:Q179"/>
    <mergeCell ref="R178:R179"/>
    <mergeCell ref="A177:A179"/>
    <mergeCell ref="B177:B179"/>
    <mergeCell ref="C177:C179"/>
    <mergeCell ref="E163:E167"/>
    <mergeCell ref="F163:F167"/>
    <mergeCell ref="G163:G167"/>
    <mergeCell ref="K163:K167"/>
    <mergeCell ref="L163:L167"/>
    <mergeCell ref="M163:M167"/>
    <mergeCell ref="N163:N167"/>
    <mergeCell ref="O178:O179"/>
    <mergeCell ref="P178:P179"/>
    <mergeCell ref="N177:N179"/>
    <mergeCell ref="N175:N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7:K179"/>
    <mergeCell ref="L177:L179"/>
    <mergeCell ref="H177:H179"/>
    <mergeCell ref="I177:I179"/>
    <mergeCell ref="M177:M179"/>
    <mergeCell ref="K175:K176"/>
    <mergeCell ref="L175:L176"/>
    <mergeCell ref="M175:M176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B21:B28"/>
    <mergeCell ref="A21:A28"/>
    <mergeCell ref="C21:C28"/>
    <mergeCell ref="D21:D28"/>
    <mergeCell ref="E21:E28"/>
    <mergeCell ref="F21:F28"/>
    <mergeCell ref="G21:G28"/>
    <mergeCell ref="H21:H28"/>
    <mergeCell ref="I21:I28"/>
    <mergeCell ref="J21:J28"/>
    <mergeCell ref="K21:K28"/>
    <mergeCell ref="L21:L28"/>
    <mergeCell ref="M21:M28"/>
    <mergeCell ref="N21:N28"/>
    <mergeCell ref="C90:C92"/>
    <mergeCell ref="B90:B92"/>
    <mergeCell ref="A90:A92"/>
    <mergeCell ref="J90:J92"/>
    <mergeCell ref="I90:I92"/>
    <mergeCell ref="H90:H92"/>
    <mergeCell ref="G90:G92"/>
    <mergeCell ref="E90:E92"/>
    <mergeCell ref="D90:D9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mHanukova</cp:lastModifiedBy>
  <cp:lastPrinted>2018-01-31T05:48:43Z</cp:lastPrinted>
  <dcterms:created xsi:type="dcterms:W3CDTF">2012-01-17T11:26:32Z</dcterms:created>
  <dcterms:modified xsi:type="dcterms:W3CDTF">2018-01-31T05:49:48Z</dcterms:modified>
  <cp:category/>
  <cp:version/>
  <cp:contentType/>
  <cp:contentStatus/>
</cp:coreProperties>
</file>