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Реестр МЦП " sheetId="4" r:id="rId1"/>
    <sheet name="Архив реестра" sheetId="1" r:id="rId2"/>
    <sheet name="Отчет МЦП 2017" sheetId="2" r:id="rId3"/>
    <sheet name="Лист3" sheetId="3" r:id="rId4"/>
  </sheets>
  <definedNames>
    <definedName name="_xlnm.Print_Area" localSheetId="0">'Реестр МЦП '!$A$1:$G$45</definedName>
  </definedNames>
  <calcPr calcId="125725"/>
</workbook>
</file>

<file path=xl/calcChain.xml><?xml version="1.0" encoding="utf-8"?>
<calcChain xmlns="http://schemas.openxmlformats.org/spreadsheetml/2006/main">
  <c r="F152" i="2"/>
  <c r="G152"/>
  <c r="H152"/>
  <c r="K152"/>
  <c r="L152"/>
  <c r="M152"/>
  <c r="M84"/>
  <c r="K84" s="1"/>
  <c r="I84" s="1"/>
  <c r="G84" s="1"/>
  <c r="N84"/>
  <c r="L84" s="1"/>
  <c r="J84" s="1"/>
  <c r="H84" s="1"/>
  <c r="F84" s="1"/>
  <c r="M72"/>
  <c r="K72" s="1"/>
  <c r="I72" s="1"/>
  <c r="G72" s="1"/>
  <c r="N72"/>
  <c r="L72" s="1"/>
  <c r="J72" s="1"/>
  <c r="H72" s="1"/>
  <c r="F72" s="1"/>
  <c r="M71"/>
  <c r="K71" s="1"/>
  <c r="I71" s="1"/>
  <c r="G71" s="1"/>
  <c r="N71"/>
  <c r="L71" s="1"/>
  <c r="J71" s="1"/>
  <c r="H71" s="1"/>
  <c r="F71" s="1"/>
  <c r="F225"/>
  <c r="G225"/>
  <c r="H225"/>
  <c r="I225"/>
  <c r="J225"/>
  <c r="K225"/>
  <c r="L225"/>
  <c r="M225"/>
  <c r="E227"/>
  <c r="D227"/>
  <c r="D225" s="1"/>
  <c r="E225"/>
  <c r="E224"/>
  <c r="D224"/>
  <c r="E223"/>
  <c r="D223"/>
  <c r="E222"/>
  <c r="D222"/>
  <c r="E221"/>
  <c r="D221"/>
  <c r="E220"/>
  <c r="D220"/>
  <c r="M218"/>
  <c r="M216" s="1"/>
  <c r="L218"/>
  <c r="L216" s="1"/>
  <c r="K218"/>
  <c r="K216" s="1"/>
  <c r="J218"/>
  <c r="J216" s="1"/>
  <c r="I218"/>
  <c r="I216" s="1"/>
  <c r="H218"/>
  <c r="H216" s="1"/>
  <c r="G218"/>
  <c r="G216" s="1"/>
  <c r="F218"/>
  <c r="F216" s="1"/>
  <c r="E218"/>
  <c r="N227" l="1"/>
  <c r="N225" s="1"/>
  <c r="N224"/>
  <c r="N221"/>
  <c r="N220"/>
  <c r="N222"/>
  <c r="E216"/>
  <c r="D218"/>
  <c r="D216" s="1"/>
  <c r="N216" l="1"/>
  <c r="N218"/>
  <c r="G208" l="1"/>
  <c r="H208"/>
  <c r="I208"/>
  <c r="I152" s="1"/>
  <c r="J208"/>
  <c r="K208"/>
  <c r="L208"/>
  <c r="M208"/>
  <c r="F208"/>
  <c r="E215"/>
  <c r="D215"/>
  <c r="F171" l="1"/>
  <c r="G163"/>
  <c r="H163"/>
  <c r="I163"/>
  <c r="J163"/>
  <c r="K163"/>
  <c r="L163"/>
  <c r="M163"/>
  <c r="R151"/>
  <c r="R149"/>
  <c r="R145"/>
  <c r="R144"/>
  <c r="R143"/>
  <c r="R141"/>
  <c r="R139"/>
  <c r="R138"/>
  <c r="R108"/>
  <c r="G134"/>
  <c r="H134"/>
  <c r="I134"/>
  <c r="J134"/>
  <c r="K134"/>
  <c r="L134"/>
  <c r="M134"/>
  <c r="F134"/>
  <c r="H97"/>
  <c r="E149"/>
  <c r="D149"/>
  <c r="F148"/>
  <c r="G148"/>
  <c r="H148"/>
  <c r="I148"/>
  <c r="J148"/>
  <c r="K148"/>
  <c r="L148"/>
  <c r="M148"/>
  <c r="E151"/>
  <c r="D151"/>
  <c r="E150"/>
  <c r="E148" s="1"/>
  <c r="D150"/>
  <c r="M138"/>
  <c r="L138"/>
  <c r="K138"/>
  <c r="J138"/>
  <c r="I138"/>
  <c r="H138"/>
  <c r="G138"/>
  <c r="F138"/>
  <c r="E137"/>
  <c r="D137"/>
  <c r="E136"/>
  <c r="D136"/>
  <c r="E135"/>
  <c r="E134" s="1"/>
  <c r="D135"/>
  <c r="D134" s="1"/>
  <c r="R35"/>
  <c r="R29"/>
  <c r="R30"/>
  <c r="N150" l="1"/>
  <c r="D148"/>
  <c r="N148" s="1"/>
  <c r="N137"/>
  <c r="N134" s="1"/>
  <c r="E214"/>
  <c r="D214"/>
  <c r="E213"/>
  <c r="D213"/>
  <c r="E212"/>
  <c r="D212"/>
  <c r="E211"/>
  <c r="D211"/>
  <c r="E210"/>
  <c r="E208" s="1"/>
  <c r="E152" s="1"/>
  <c r="D210"/>
  <c r="D208" s="1"/>
  <c r="E207"/>
  <c r="D207"/>
  <c r="E206"/>
  <c r="D206"/>
  <c r="E205"/>
  <c r="D205"/>
  <c r="E204"/>
  <c r="D204"/>
  <c r="M202"/>
  <c r="L202"/>
  <c r="K202"/>
  <c r="J202"/>
  <c r="I202"/>
  <c r="H202"/>
  <c r="G202"/>
  <c r="F202"/>
  <c r="E202"/>
  <c r="E192"/>
  <c r="D192"/>
  <c r="M190"/>
  <c r="L190"/>
  <c r="K190"/>
  <c r="J190"/>
  <c r="I190"/>
  <c r="H190"/>
  <c r="G190"/>
  <c r="F190"/>
  <c r="E190"/>
  <c r="D190"/>
  <c r="E189"/>
  <c r="D189"/>
  <c r="E186"/>
  <c r="D186"/>
  <c r="E184"/>
  <c r="D184"/>
  <c r="M181"/>
  <c r="L181"/>
  <c r="K181"/>
  <c r="J181"/>
  <c r="I181"/>
  <c r="H181"/>
  <c r="G181"/>
  <c r="F181"/>
  <c r="E177"/>
  <c r="D177"/>
  <c r="M171"/>
  <c r="L171"/>
  <c r="K171"/>
  <c r="J171"/>
  <c r="J152" s="1"/>
  <c r="I171"/>
  <c r="H171"/>
  <c r="G171"/>
  <c r="E170"/>
  <c r="D170"/>
  <c r="E169"/>
  <c r="D169"/>
  <c r="E167"/>
  <c r="D167"/>
  <c r="E166"/>
  <c r="D166"/>
  <c r="E165"/>
  <c r="D165"/>
  <c r="R163"/>
  <c r="M158"/>
  <c r="L158"/>
  <c r="K158"/>
  <c r="J158"/>
  <c r="I158"/>
  <c r="H158"/>
  <c r="G158"/>
  <c r="F163"/>
  <c r="F158" s="1"/>
  <c r="R160"/>
  <c r="R159"/>
  <c r="R158"/>
  <c r="R152"/>
  <c r="E147"/>
  <c r="D147"/>
  <c r="E146"/>
  <c r="D146"/>
  <c r="E145"/>
  <c r="D145"/>
  <c r="E144"/>
  <c r="D144"/>
  <c r="E143"/>
  <c r="D143"/>
  <c r="E142"/>
  <c r="D142"/>
  <c r="E141"/>
  <c r="D141"/>
  <c r="E133"/>
  <c r="D133"/>
  <c r="E132"/>
  <c r="D132"/>
  <c r="E131"/>
  <c r="D131"/>
  <c r="E130"/>
  <c r="D130"/>
  <c r="D127" s="1"/>
  <c r="M127"/>
  <c r="L127"/>
  <c r="K127"/>
  <c r="J127"/>
  <c r="I127"/>
  <c r="H127"/>
  <c r="G127"/>
  <c r="F127"/>
  <c r="E127"/>
  <c r="E126"/>
  <c r="D126"/>
  <c r="E125"/>
  <c r="D125"/>
  <c r="E124"/>
  <c r="N124" s="1"/>
  <c r="D124"/>
  <c r="E123"/>
  <c r="D123"/>
  <c r="E122"/>
  <c r="D122"/>
  <c r="E121"/>
  <c r="N121" s="1"/>
  <c r="D121"/>
  <c r="E120"/>
  <c r="N120" s="1"/>
  <c r="D120"/>
  <c r="E119"/>
  <c r="D119"/>
  <c r="E118"/>
  <c r="N118" s="1"/>
  <c r="D118"/>
  <c r="E117"/>
  <c r="N117" s="1"/>
  <c r="D117"/>
  <c r="E116"/>
  <c r="N116" s="1"/>
  <c r="D116"/>
  <c r="E115"/>
  <c r="N115" s="1"/>
  <c r="D115"/>
  <c r="E114"/>
  <c r="N114" s="1"/>
  <c r="D114"/>
  <c r="E113"/>
  <c r="N113" s="1"/>
  <c r="D113"/>
  <c r="E112"/>
  <c r="D112"/>
  <c r="E111"/>
  <c r="N111" s="1"/>
  <c r="D111"/>
  <c r="E110"/>
  <c r="N110" s="1"/>
  <c r="D110"/>
  <c r="D108" s="1"/>
  <c r="M108"/>
  <c r="L108"/>
  <c r="K108"/>
  <c r="J108"/>
  <c r="I108"/>
  <c r="H108"/>
  <c r="G108"/>
  <c r="F108"/>
  <c r="E107"/>
  <c r="D107"/>
  <c r="E106"/>
  <c r="E105"/>
  <c r="D105"/>
  <c r="E104"/>
  <c r="D104"/>
  <c r="E103"/>
  <c r="D103"/>
  <c r="E102"/>
  <c r="D102"/>
  <c r="E101"/>
  <c r="D101"/>
  <c r="E100"/>
  <c r="D100"/>
  <c r="D97" s="1"/>
  <c r="M97"/>
  <c r="L97"/>
  <c r="L95" s="1"/>
  <c r="L91" s="1"/>
  <c r="K97"/>
  <c r="J97"/>
  <c r="J95" s="1"/>
  <c r="J91" s="1"/>
  <c r="I97"/>
  <c r="G97"/>
  <c r="F97"/>
  <c r="E90"/>
  <c r="D90"/>
  <c r="M85"/>
  <c r="L85"/>
  <c r="K85"/>
  <c r="J85"/>
  <c r="I85"/>
  <c r="H85"/>
  <c r="G85"/>
  <c r="F85"/>
  <c r="E85"/>
  <c r="D85"/>
  <c r="E84"/>
  <c r="D84"/>
  <c r="E82"/>
  <c r="D82"/>
  <c r="E79"/>
  <c r="D79"/>
  <c r="E75"/>
  <c r="D75"/>
  <c r="E73"/>
  <c r="D73"/>
  <c r="E72"/>
  <c r="D72"/>
  <c r="E71"/>
  <c r="E67" s="1"/>
  <c r="D71"/>
  <c r="M67"/>
  <c r="L67"/>
  <c r="L60" s="1"/>
  <c r="K67"/>
  <c r="J67"/>
  <c r="J60" s="1"/>
  <c r="I67"/>
  <c r="H67"/>
  <c r="H60" s="1"/>
  <c r="G67"/>
  <c r="F67"/>
  <c r="F60" s="1"/>
  <c r="E54"/>
  <c r="D54"/>
  <c r="R52"/>
  <c r="E52"/>
  <c r="D52"/>
  <c r="D51" s="1"/>
  <c r="M51"/>
  <c r="L51"/>
  <c r="K51"/>
  <c r="J51"/>
  <c r="I51"/>
  <c r="H51"/>
  <c r="G51"/>
  <c r="F51"/>
  <c r="E49"/>
  <c r="D49"/>
  <c r="D47" s="1"/>
  <c r="M47"/>
  <c r="L47"/>
  <c r="K47"/>
  <c r="J47"/>
  <c r="I47"/>
  <c r="H47"/>
  <c r="G47"/>
  <c r="F47"/>
  <c r="E46"/>
  <c r="D46"/>
  <c r="E45"/>
  <c r="D45"/>
  <c r="E44"/>
  <c r="D44"/>
  <c r="E43"/>
  <c r="D43"/>
  <c r="E42"/>
  <c r="D42"/>
  <c r="M40"/>
  <c r="L40"/>
  <c r="K40"/>
  <c r="J40"/>
  <c r="I40"/>
  <c r="H40"/>
  <c r="G40"/>
  <c r="F40"/>
  <c r="E40"/>
  <c r="E37"/>
  <c r="D37"/>
  <c r="E36"/>
  <c r="D36"/>
  <c r="E35"/>
  <c r="D35"/>
  <c r="R34"/>
  <c r="R33"/>
  <c r="R32"/>
  <c r="R31"/>
  <c r="E29"/>
  <c r="D29"/>
  <c r="E21"/>
  <c r="D21"/>
  <c r="E20"/>
  <c r="D20"/>
  <c r="E19"/>
  <c r="D19"/>
  <c r="E18"/>
  <c r="D18"/>
  <c r="E15"/>
  <c r="D15"/>
  <c r="M11"/>
  <c r="L11"/>
  <c r="K11"/>
  <c r="J11"/>
  <c r="I11"/>
  <c r="H11"/>
  <c r="G11"/>
  <c r="F11"/>
  <c r="D171" l="1"/>
  <c r="D152" s="1"/>
  <c r="N125"/>
  <c r="N126"/>
  <c r="N133"/>
  <c r="H95"/>
  <c r="H91" s="1"/>
  <c r="I95"/>
  <c r="I91" s="1"/>
  <c r="K95"/>
  <c r="K91" s="1"/>
  <c r="M95"/>
  <c r="M91" s="1"/>
  <c r="N184"/>
  <c r="N189"/>
  <c r="D202"/>
  <c r="N210"/>
  <c r="E171"/>
  <c r="N171" s="1"/>
  <c r="E97"/>
  <c r="M9"/>
  <c r="N165"/>
  <c r="D163"/>
  <c r="D158" s="1"/>
  <c r="N177"/>
  <c r="D138"/>
  <c r="N141"/>
  <c r="N143"/>
  <c r="N144"/>
  <c r="E138"/>
  <c r="N145"/>
  <c r="N147"/>
  <c r="K9"/>
  <c r="N54"/>
  <c r="D67"/>
  <c r="D60" s="1"/>
  <c r="N100"/>
  <c r="N102"/>
  <c r="N103"/>
  <c r="N104"/>
  <c r="N105"/>
  <c r="N132"/>
  <c r="N192"/>
  <c r="N204"/>
  <c r="N207"/>
  <c r="N142"/>
  <c r="N119"/>
  <c r="E108"/>
  <c r="N108" s="1"/>
  <c r="G95"/>
  <c r="G91" s="1"/>
  <c r="N97"/>
  <c r="N107"/>
  <c r="N85"/>
  <c r="N79"/>
  <c r="N73"/>
  <c r="G9"/>
  <c r="I9"/>
  <c r="D40"/>
  <c r="N40" s="1"/>
  <c r="N43"/>
  <c r="N37"/>
  <c r="N35"/>
  <c r="N21"/>
  <c r="N19"/>
  <c r="N15"/>
  <c r="N211"/>
  <c r="N202"/>
  <c r="N206"/>
  <c r="D181"/>
  <c r="N186"/>
  <c r="E163"/>
  <c r="E158" s="1"/>
  <c r="N146"/>
  <c r="N138"/>
  <c r="F95"/>
  <c r="N90"/>
  <c r="N82"/>
  <c r="N75"/>
  <c r="G60"/>
  <c r="I60"/>
  <c r="I7" s="1"/>
  <c r="K60"/>
  <c r="M60"/>
  <c r="M7" s="1"/>
  <c r="F9"/>
  <c r="H9"/>
  <c r="H7" s="1"/>
  <c r="J9"/>
  <c r="L9"/>
  <c r="N52"/>
  <c r="N44"/>
  <c r="N36"/>
  <c r="N29"/>
  <c r="N20"/>
  <c r="N18"/>
  <c r="E60"/>
  <c r="N127"/>
  <c r="N42"/>
  <c r="E11"/>
  <c r="E47"/>
  <c r="N47" s="1"/>
  <c r="E51"/>
  <c r="N51" s="1"/>
  <c r="E181"/>
  <c r="L7" l="1"/>
  <c r="E7"/>
  <c r="J7"/>
  <c r="K7"/>
  <c r="G7"/>
  <c r="F91"/>
  <c r="F7" s="1"/>
  <c r="D95"/>
  <c r="D91" s="1"/>
  <c r="N163"/>
  <c r="N60"/>
  <c r="E95"/>
  <c r="D9"/>
  <c r="D7" s="1"/>
  <c r="N208"/>
  <c r="N152"/>
  <c r="N158"/>
  <c r="N11"/>
  <c r="E9"/>
  <c r="N95" l="1"/>
  <c r="E91"/>
  <c r="N7" s="1"/>
  <c r="N9"/>
  <c r="N91" l="1"/>
</calcChain>
</file>

<file path=xl/sharedStrings.xml><?xml version="1.0" encoding="utf-8"?>
<sst xmlns="http://schemas.openxmlformats.org/spreadsheetml/2006/main" count="966" uniqueCount="579">
  <si>
    <t>Администрация Филоновского сельского посения Богучарского муниципального района Воронежской области</t>
  </si>
  <si>
    <t>01.01.2014-31.12.2020</t>
  </si>
  <si>
    <t>Муниципальная программа Филоновского сельского поселения Богучарского муниципального района Воронежской области "О деятельности администрации Филоновского сельского поселения по решению вопросов местного значения на 2014-2020 годы"</t>
  </si>
  <si>
    <t>Администрация Твердохлебовского сельского посения Богучарского муниципального района Воронежской области</t>
  </si>
  <si>
    <t>Муниципальная программа Твердохлебовского сельского поселения Богучарского муниципального района Воронежской области "О деятельности администрации Твердохлебовского сельского поселения по решению вопросов местного значения на 2014-2020 годы"</t>
  </si>
  <si>
    <t>Администрация Суходонецкого сельского посения Богучарского муниципального района Воронежской области</t>
  </si>
  <si>
    <t>Муниципальная программа Суходонецкого сельского поселения Богучарского муниципального района Воронежской области "О деятельности администрации Суходонецкого сельского поселения по решению вопросов местного значения на 2014-2020 годы"</t>
  </si>
  <si>
    <t>Администрация Радченского сельского посения Богучарского муниципального района Воронежской области</t>
  </si>
  <si>
    <t>Постановление администрации Радченского сельского поселения Богучарского муниципального района Воронежской области от 22.12.2016 №130</t>
  </si>
  <si>
    <t>2017-2022</t>
  </si>
  <si>
    <t>Об утверждении муниципальной программы "Комплексное развитие систем коммунальной инфраструктуры Радченского сельского поселения Богучарского муниципального района на 2017-2022 годы".</t>
  </si>
  <si>
    <t>Постановление администрации Радченского сельского поселения Богучарского муниципального района Воронежской области от 14.03.2014 г. № 14 (в редакции от 05.08.2014 №41, от 02.03.2015 №21, от 25.08.2015 №69, от 30.12.2015 №131)</t>
  </si>
  <si>
    <t>Муниципальная программа Радченского сельского поселения Богучарского муниципального района Воронежской области "О деятельности администрации Радченского сельского поселения по решению вопросов местного значения на 2014-2020 годы"</t>
  </si>
  <si>
    <t>Администрация Поповского сельского поселения Богучарского муниципального района Воронежской области</t>
  </si>
  <si>
    <t>Муниципальная программа Поповского сельского поселения Богучарского муниципального района Воронежской области "О деятельности администрации Поповского сельского поселения по решению вопросов местного значения на 2014-2020 годы"</t>
  </si>
  <si>
    <t>Администрация Подколодновского сельского посения Богучарского муниципального района Воронежской области</t>
  </si>
  <si>
    <t>Муниципальная программа Подколодновского сельского поселения Богучарского муниципального района Воронежской области "О деятельности администрации Подколодновского сельского поселения по решению вопросов местного значения на 2014-2020 годы"</t>
  </si>
  <si>
    <t>Администрация Первомайского сельского посения Богучарского муниципального района Воронежской области</t>
  </si>
  <si>
    <t>Муниципальная программа Первомайского сельского поселения Богучарского муниципального района Воронежской области "О деятельности администрации Первомайского сельского поселения по решению вопросов местного значения на 2014-2020 годы"</t>
  </si>
  <si>
    <t>Администрация Монастырщинского сельского посения Богучарского муниципального района Воронежской области</t>
  </si>
  <si>
    <t>Муниципальная программа Монастырщинского сельского поселения Богучарского муниципального района Воронежской области "О деятельности администрации Монастырщинского сельского поселения по решению вопросов местного значения на 2014-2020 годы"</t>
  </si>
  <si>
    <t>Администрация Медовского сельского посения Богучарского муниципального района Воронежской области</t>
  </si>
  <si>
    <t>Муниципальная программа Медовского сельского поселения Богучарского муниципального района Воронежской области "О деятельности администрации Медовского сельского поселения по решению вопросов местного значения на 2014-2020 годы"</t>
  </si>
  <si>
    <t>Администрация Луговского сельского посения Богучарского муниципального района Воронежской области</t>
  </si>
  <si>
    <t>Муниципальная программа Луговского сельского поселения Богучарского муниципального района Воронежской области "О деятельности администрации Луговского сельского поселения по решению вопросов местного значения на 2014-2020 годы"</t>
  </si>
  <si>
    <t>Администрация Липчанского сельского посения Богучарского муниципального района Воронежской области</t>
  </si>
  <si>
    <t>Муниципальная программа Липчанского сельского поселения Богучарского муниципального района Воронежской области "О деятельности администрации Липчанского сельского поселения по решению вопросов местного значения на 2014-2020 годы"</t>
  </si>
  <si>
    <t>Администрация Залиманского сельского посения Богучарского муниципального района Воронежской области</t>
  </si>
  <si>
    <t>Муниципальная программа Залиманского сельского поселения Богучарского муниципального района Воронежской области "О деятельности администрации Залиманского сельского поселения по решению вопросов местного значения на 2014-2020 годы"</t>
  </si>
  <si>
    <t>Администрация Дьяченковского сельского поселения Богучарского муниципального района Воронежской области</t>
  </si>
  <si>
    <t>Муниципальная программа Дьяченковского сельского поселения Богучарского муниципального района Воронежской области "О деятельности администрации Дьяченковского сельского поселения по решению вопросов местного значения на 2014-2020 годы"</t>
  </si>
  <si>
    <t>Администрация городского поселения – город Богучар  Богучарского муниципального района Воронежской области</t>
  </si>
  <si>
    <t>Муниципальная программа городского поселения - город Богучар Богучарского муниципального района Воронежской области "Социально-экономическое развитие городского поселения - город Богучар на 2014-2020 годы"</t>
  </si>
  <si>
    <t>Администрация Богучарского муниципального района, муниципальное казенное учреждение «Управление сельского хозяйства Богучарского муниципального района Воронежской области»</t>
  </si>
  <si>
    <t>01.01.2014 — 31.12.2020</t>
  </si>
  <si>
    <t>Муниципальная программа «Развитие сельского хозяйства, производства пищевых продуктов и инфраструктуры агропродовольственного рынка Богучарского муниципального района на 2014 – 2020 годы»</t>
  </si>
  <si>
    <t>Администрация Богучарского муниципального района, экономический отдел администрации Богучарского муниципального района .</t>
  </si>
  <si>
    <t>Муниципальная программа "Экономическое развитие Богучарского муниципального района"</t>
  </si>
  <si>
    <t>Администрация Богучарского муниципального района, МКУ «Управление по образованию и молодежной политике Богучарского муниципального района Воронежской области»</t>
  </si>
  <si>
    <t>Муниципальнвя программа "Развитие образования, физической культуры и спорта Богучарского муниципального района"</t>
  </si>
  <si>
    <t>Администрация Богучарского муниципального района, МКУ  «Управление культуры и архивного дела» Богучарского муниципального района Воронежской области</t>
  </si>
  <si>
    <t>Муниципальная программа "Развитие культуры и туризма Богучарского муниципального района"</t>
  </si>
  <si>
    <t>Администрация Богучарского муниципального района , финансовый отдел администрации Богучарского муниципального района</t>
  </si>
  <si>
    <t>Муниципальная программа "Муниципальное управление и гражданское общество"</t>
  </si>
  <si>
    <t>Примечание</t>
  </si>
  <si>
    <t>Объем финансирования  программы из местного бюджета  (тыс.руб.)</t>
  </si>
  <si>
    <t>Исполнитель программы</t>
  </si>
  <si>
    <t>Реквизиты муниципального правового акта, которым утверждена программа или внесены изменения в программу</t>
  </si>
  <si>
    <t>Срок реализации программы</t>
  </si>
  <si>
    <t>Наименование программы</t>
  </si>
  <si>
    <t>№ п/п</t>
  </si>
  <si>
    <t xml:space="preserve">МУНИЦИПАЛЬНЫХ  ПРОГРАММ БОГУЧАРСКОГО МУНИЦИПАЛЬНОГО РАЙОНА </t>
  </si>
  <si>
    <t>РЕЕСТР</t>
  </si>
  <si>
    <t>Постановление администрации Поповского сельского поселения от 29.12.2016 №171 "Об утверждении  муниципальной программы
«Комплексное развитие систем
коммунальной инфраструктуры 
Поповского  сельского поселения
Богучарского муниципального района
 на 2017-2022 годы»</t>
  </si>
  <si>
    <t>Постановление  администрации Богучарского муниципального района от 23.12.2013.№1046 (в редакции от 17.12.2014 № 999, в редакции от 24.02.2015 № 159, в редакции от 28.12.2015 №649, в редакции от 29.12.2016 №501, в редакции от 29.12.2017 №1005)</t>
  </si>
  <si>
    <t>Постановление администрации Богучарского муниципального района от 30.12.2013 №1096        (в редакции от 01.04.2014  №211, в редакции от 28.08.2014 № 669, в редакции от 29.12.2014 № 1042, в редакции от 24.02.2015 № 161,   в редакции от 28.12.2015 №647, в редакции от 27.12.2016 №490, в редакции от 22.05.2017 №263, в редакции от 18.12.2017 №898)</t>
  </si>
  <si>
    <t>Постановление  администрации городского поселения - город Богучар от 10.01.2014 г. № 03 (в редакции от 04.08.2014 №162, от 03.03.2015 №44, от 04.09.2015 №212, от 29.12.2015 №356, от 29.12.2016 №327, от 27.12.2017 №317)</t>
  </si>
  <si>
    <t>Постановление администрации Дьченковского сельского поселения Богучарского муниципального района Воронежской области от 14.03.2014 г. № 34 (в редакции от 17.07.2014 №68, 26.02.2015 №20, от 12.05.2015 №72, от 29.12.2015 №133, от 15.04.2016 №41,от 30.08.2016 №110, от22.02.2017 №11, от 24.03.2017 №17)</t>
  </si>
  <si>
    <t>нет документ</t>
  </si>
  <si>
    <t>Муниципальная программа "Комплексное развитие систем коммунальной инфраструктуры Дьяченковского сельского поселения Богучарского муниципального района Воронежской облати на 2017-2022 годы"</t>
  </si>
  <si>
    <t>Муниципальная программа "Комплексное развитие систем коммунальной инфраструктуры Залиманского сельского поселения Богучарского муниципального района Воронежской облати на 2017-2022 годы"</t>
  </si>
  <si>
    <t>Постановление администрации Липчанского сельского поселения Богучарского муниципального района Воронежской области от 14.03.2014 г. № 11 (в редакции от 21.07.2014 №31, от 02.03.2015 №18, от 29.12.2015 №119, 14.04.2016 №20)</t>
  </si>
  <si>
    <t>Муниципальная программа "Комплексное развитие систем коммунальной инфраструктуры Липчанского сельского поселения Богучарского муниципального района Воронежской облати на 2017-2022 годы"</t>
  </si>
  <si>
    <t xml:space="preserve">2017-2022 </t>
  </si>
  <si>
    <t xml:space="preserve">2017-2030 </t>
  </si>
  <si>
    <t>Совет народных депутатов Липчанского сельского поселения Богучарского муниципального района Воронежской облати</t>
  </si>
  <si>
    <t>Постановление администрации Луговского сельского поселения Богучарского муниципального района Воронежской области от 14.03.2014 г. № 09 (в редакции от 21.07.2014 №28, от 17.12.2014 №51 от 03.03.2015 №14, от 24.08.2015 №61, от 28.12.2015 №104, от 01.02.2017 №6, от 29.12.2017 №71)</t>
  </si>
  <si>
    <t>Муниципальная программа "Комплексное развитие систем социальной инфраструктуры Липчанского сельского поселения Богучарского муниципального района Воронежской облати на 2017-2030 годы"</t>
  </si>
  <si>
    <t>Муниципальная программа "Комплексное развитие систем социальной инфраструктуры Луговского сельского поселения Богучарского муниципального района Воронежской облати на 2017-2025 годы"</t>
  </si>
  <si>
    <t>2017-2025</t>
  </si>
  <si>
    <t>Муниципальная программа "Комплексное развитие систем коммунальной инфраструктуры Луговского сельского поселения Богучарского муниципального района Воронежской области на 2017-2022 годы"</t>
  </si>
  <si>
    <t>Муниципальная программа "Комплексное развитие систем транспортной инфраструктуры Луговского сельского поселения Богучарского муниципального района Воронежской облати на 2017-2027 годы"</t>
  </si>
  <si>
    <t>2017-2027</t>
  </si>
  <si>
    <t>Постановление администрации Медовского сельского поселения Богучарского муниципального района Воронежской области от 14.03.2014 г. № 10 (в редакции от 17.07.2014 №25, от 26.02.2015 №15, от 29.07.2015 №50, от 28.12.2015 №112, от 14.04.2016 №24, от 30.08.2016 №76, от08.02.2017 №5 )</t>
  </si>
  <si>
    <t>Муниципальная программа "Комплексное развитие систем коммунальной инфраструктуры Медовского сельского поселения Богучарского муниципального района Воронежской области на 2017-2022 годы"</t>
  </si>
  <si>
    <t>01.01.2017-31.12.2022</t>
  </si>
  <si>
    <t>Постановление администрации Медовского сельского поселения Богучарского муниципального района Воронежской области от 30.12.2016 №103</t>
  </si>
  <si>
    <t>Постановление администрации Монастырщинского сельского поселения Богучарского муниципального района Воронежской области от 14.03.2014 г. № 11 (в редакции от 21.07.2014 №29, от 25.02.2015 №17, от 30.07.2015 №49, от 29.12.2015 №126, от 14.04.2016 №18, от 09.02.2017 №7)</t>
  </si>
  <si>
    <t>Муниципальная программа "Комплексное развитие систем коммунальной инфраструктуры Монастырщинского сельского поселения Богучарского муниципального района Воронежской области на 2017-2022 годы"</t>
  </si>
  <si>
    <t>2017-2030</t>
  </si>
  <si>
    <t>Постановление администрации Монастырщинского  сельского поселения Богучарского муниципального района Воронежской области от 01.03.2017 №114</t>
  </si>
  <si>
    <t>Муниципальная программа "Комплексное развитие систем коммунальной инфраструктуры Первомайского сельского поселения Богучарского муниципального района Воронежской области на 2017-2022 годы"</t>
  </si>
  <si>
    <t>Постановление администрации Первомайского  сельского поселения Богучарского муниципального района Воронежской области от 21.12.2016 №93)</t>
  </si>
  <si>
    <t>Постановление администрации Первомайского сельского поселения Богучарского муниципального района Воронежской области от 14.03.2014 г. № 9 (в редакции от 21.07.2014 №27, от 26.02.2015 №15, от 10.09.2015 №49, от 10.09.2015 №53, 30.12.2015 №114, от 13.02.2017 №8)</t>
  </si>
  <si>
    <t>Постановление администрации Подколодновского сельского поселения Богучарского муниципального района Воронежской области от 16.02.2017 №9)</t>
  </si>
  <si>
    <t>Муниципальная программа "Комплексное развитие систем коммунальной инфраструктуры Подколодновского сельского поселения Богучарского муниципального района Воронежской области на 2017-2022 годы"</t>
  </si>
  <si>
    <t>Постановление администрации Подколодновского сельского поселения Богучарского муниципального района Воронежской области от 14.03.2014 г. № 12 (в редакции от 14.07.2014 №38, от 23.12.2014 №75, от 03.08.2015 №51, от 22.12.2015 №116, от 20.03.2017 №13)</t>
  </si>
  <si>
    <t>Муниципальная программа "Комплексное развитие систем коммунальной инфраструктуры Поповского сельского поселения Богучарского муниципального района Воронежской области на 2017-2022 годы"</t>
  </si>
  <si>
    <t>Постановление администрации Суходонецкого сельского поселения Богучарского муниципального района Воронежской области от 12.03.2014 г. № 6 (в редакции от 22.07.2014 №21, от 27.02.2015 №15, от 12.03.2015 №6, от 29.12.2015 №90, от 13.02.2017 №17)</t>
  </si>
  <si>
    <t>Муниципальная программа "Комплексное развитие систем коммунальной инфраструктуры Суходонецкого сельского поселения Богучарского муниципального района Воронежской области на 2017-2022 годы"</t>
  </si>
  <si>
    <t>Постановление администрации Суходонецкого сельского поселения Богучарского муниципального района Воронежской области от 22.03.2017 №26"Об утверждении муниципальной программы "Комплексное развитие систем коммунальной инфраструктуры Суходонецкого сельского поселения Богучарского муниципального района Воронежской области</t>
  </si>
  <si>
    <t>Муниципальная программа "Комплексное развитие систем социальной инфраструктуры Суходонецкого сельского поселения Богучарского муниципального района Воронежской области на 2017-2025 годы"</t>
  </si>
  <si>
    <t xml:space="preserve">Решение Совета народных депутатов Суходонецкого сельского поселения Богучарского муниципального района Воронежской области от 03.11.2017 №180 "Об утверждении муниципальной программы "Комплексное развитие систем социальной инфраструктуры Суходонецкого сельского поселения Богучарского муниципального района Воронежской области </t>
  </si>
  <si>
    <t>Муниципальная программа "Комплексное развитие транспортной инфраструктуры Суходонецкого сельского поселения Богучарского муниципального района Воронежской области на 2017-2027 годы"</t>
  </si>
  <si>
    <t>Постановление администрации Твердохлебовского сельского поселения Богучарского муниципального района Воронежской области от 14.03.2014 г. № 18 (в редакции от 24.02.2015 №18, от 11.09.2015 №64, от 29.12.2015 №116, от 27.01.2017 №5)</t>
  </si>
  <si>
    <t>Муниципальная программа "Комплексное развитие систем коммунальной инфраструктуры Твердохлебовского сельского поселения Богучарского муниципального района Воронежской области на 2017-2022 годы"</t>
  </si>
  <si>
    <t>Постановление администрации Твердохлебовского сельского поселения Богучарского муниципального района Воронежской области от 22.12.2016 №77 "Об утверждении муниципальной программы коммунальной инфраструктуры Твердохлебовского сельского поселения Богучарского муниципального района Воронежской области на 2017-2022 годы"</t>
  </si>
  <si>
    <t>Решение Совета народных депутатов Суходонецкого сельского поселения Богучарского муниципального района Воронежской области от 03.11.2017 №160 "Об утверждении муниципальной программы "Комплексное развитие транспортной инфраструктуры Суходонецкого сельского поселения Богучарского муниципального района Воронежской области на 2017-2027 годы"</t>
  </si>
  <si>
    <t>Постановление администрации Филоновского сельского поселения Богучарского муниципального района Воронежской области от 13.03.2014 г. № 9 (в редакции от 21.07.2014 №22, от 03.03.2015 №18, от 30.07.2015 №48, от 25.12.2015 №93, от 14.04.2016 №17, от 14.02.2017 №9</t>
  </si>
  <si>
    <t>Муниципальная программа  "Комплексное развитие систем коммунальной инфраструктуры Филоновского сельского поселения Богучарского муниципального района Воронежской области на 2017-2022 годы"</t>
  </si>
  <si>
    <t>Муниципальная программа  "Комплексного развитие систем социальной инфраструктуры Филоновского сельского поселения Богучарского муниципального района Воронежской области на 2017-2025 годы"</t>
  </si>
  <si>
    <t>Муниципальная программа  "Комплексное развитие транспортной инфраструктуры Филоновского сельского поселения Богучарского муниципального района Воронежской области на 2017-2027 годы"</t>
  </si>
  <si>
    <t xml:space="preserve">Решение Совета народных депутатов Филоновского сельского поселения Богучарского муниципального района Воронежской области от 04.10.2017 №160 "Об утверждении муниципальной программы "Комплексное развитие транспортной инфраструктуры Филоновского сельского поселения Богучарского муниципального района на 2017-2027 годы"". </t>
  </si>
  <si>
    <t>по состоянию на 01.02.2018 года</t>
  </si>
  <si>
    <t>Постановление администрации Залиманского сельского поселения Богучарского муниципального района Воронежской области от 14.03.2014 г. № 18 (в редакции от 24.12.2014 №96, от 25.12.2015 №146, от 12.04.2016 №30, от 24.08.2016 №89, от 28.12.2016 №139, от 27.12.2017 №101)</t>
  </si>
  <si>
    <t>АРХИВ РЕЕСТРА</t>
  </si>
  <si>
    <t>Заказчик                           (заказчик - координатор) программы</t>
  </si>
  <si>
    <t>Объем финансирования мероприятий программы из местного бюджета  (тыс.руб.)</t>
  </si>
  <si>
    <t>нет</t>
  </si>
  <si>
    <t xml:space="preserve">Начальник экономического отдела </t>
  </si>
  <si>
    <t xml:space="preserve">Богучарского муниципального района </t>
  </si>
  <si>
    <t>М.В.Ханюкова</t>
  </si>
  <si>
    <t>телефон: 8 473 66 2-15-66</t>
  </si>
  <si>
    <t>Наименованых программных мероприятий</t>
  </si>
  <si>
    <t>Объемы финансирования, тыс.рулей</t>
  </si>
  <si>
    <t>Уровень освоения финансовых средств (%)</t>
  </si>
  <si>
    <t>Наименование целевых показателей (индикаторов), определяющих результативность реализации мероприятий</t>
  </si>
  <si>
    <t>Планируемые значения целевых показателей</t>
  </si>
  <si>
    <t>Фактически достигнутые значения целевых показателей</t>
  </si>
  <si>
    <t>Уровень достижения (%)</t>
  </si>
  <si>
    <t>всего</t>
  </si>
  <si>
    <t>в том числе по источникам финансирования</t>
  </si>
  <si>
    <t>федеральный бюджет</t>
  </si>
  <si>
    <t>областной бюджет</t>
  </si>
  <si>
    <t>местные бюджеты</t>
  </si>
  <si>
    <t>внебюджетные источники</t>
  </si>
  <si>
    <t>план</t>
  </si>
  <si>
    <t>факт</t>
  </si>
  <si>
    <t>1.</t>
  </si>
  <si>
    <t xml:space="preserve">Муниципальная программа   "Муниципальное управление и гражданское общество" </t>
  </si>
  <si>
    <t xml:space="preserve">2014-2020 годы </t>
  </si>
  <si>
    <t xml:space="preserve">в том числе по подпрограммам: </t>
  </si>
  <si>
    <t>1.1.</t>
  </si>
  <si>
    <t>Подпрограмма  1 "Управление финансами Богучарского муниципального района"</t>
  </si>
  <si>
    <t>2014-2020</t>
  </si>
  <si>
    <t>Отношение дефицита районного бюджета (за вычетом поступлений от продажи акций и иных форм участия в капитале, находящихся в собственности Богучарского муниципального района, и  снижения остатков средств на счетах по учету средств районного бюджета) к годовому объему доходов районного бюджета без учета объема безвозмездных поступлений</t>
  </si>
  <si>
    <t>Не более 10 %</t>
  </si>
  <si>
    <t>Муниципальный долг Богучарского района, в % к годовому объему доходов районного бюджета без учета объема безвозмездных поступлений</t>
  </si>
  <si>
    <t>Не более 100 %</t>
  </si>
  <si>
    <t>Доля расходов на обслуживание муниципального долга в общем объеме расходов  районного бюджета  (за исключением расходов, которые осуществляются за счет субвенций из областного бюджета)</t>
  </si>
  <si>
    <t>≤ 15</t>
  </si>
  <si>
    <t>в том числе по основным мероприятиям:</t>
  </si>
  <si>
    <t xml:space="preserve">1.1.1. </t>
  </si>
  <si>
    <r>
      <rPr>
        <b/>
        <sz val="8"/>
        <rFont val="Times New Roman"/>
        <family val="1"/>
        <charset val="204"/>
      </rPr>
      <t>Основное мероприятие 1</t>
    </r>
    <r>
      <rPr>
        <sz val="8"/>
        <rFont val="Times New Roman"/>
        <family val="1"/>
        <charset val="204"/>
      </rPr>
      <t xml:space="preserve"> "Управление муниципальным долгом  Богучарского района"</t>
    </r>
  </si>
  <si>
    <t xml:space="preserve">1.1.2. </t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</si>
  <si>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"Выравнивание бюджетной обеспеченности бюджетов поселений"</t>
    </r>
  </si>
  <si>
    <t>Своевременное внесение изменений в решение о бюджетном процессе в Богучарском районе в соответствии с требованиями действующего федерального и областного бюджетного законодательства</t>
  </si>
  <si>
    <t>В срок, установленный администрацией Богучарского муниципального района</t>
  </si>
  <si>
    <t>В срок , установленный администрацией Богучарского района</t>
  </si>
  <si>
    <t xml:space="preserve">1.1.3. </t>
  </si>
  <si>
    <r>
      <rPr>
        <b/>
        <sz val="8"/>
        <rFont val="Times New Roman"/>
        <family val="1"/>
        <charset val="204"/>
      </rPr>
      <t xml:space="preserve">Основное мероприятие 3 </t>
    </r>
    <r>
      <rPr>
        <sz val="8"/>
        <rFont val="Times New Roman"/>
        <family val="1"/>
        <charset val="204"/>
      </rPr>
      <t>"Поддержка мер по обеспечению сбалансированности бюджетов поселений"</t>
    </r>
  </si>
  <si>
    <t>Степень сокращения дифференциации бюджетной обеспеченности между бюджетами поселений Богучарского района вследствиие выравнивания их бюджетной обеспеченности</t>
  </si>
  <si>
    <t>не менее 2,0 %</t>
  </si>
  <si>
    <t>1.1.4.</t>
  </si>
  <si>
    <r>
      <rPr>
        <b/>
        <sz val="8"/>
        <rFont val="Times New Roman"/>
        <family val="1"/>
        <charset val="204"/>
      </rPr>
      <t xml:space="preserve">Основное мероприятие 4 </t>
    </r>
    <r>
      <rPr>
        <sz val="8"/>
        <rFont val="Times New Roman"/>
        <family val="1"/>
        <charset val="204"/>
      </rPr>
      <t>"Финансовое обеспечение деятельности финансового отдела администрации Богучарского муниципального района"</t>
    </r>
  </si>
  <si>
    <t>1.1.5.</t>
  </si>
  <si>
    <r>
      <rPr>
        <b/>
        <sz val="8"/>
        <rFont val="Times New Roman"/>
        <family val="1"/>
        <charset val="204"/>
      </rPr>
      <t xml:space="preserve">Основное мероприятие 5 </t>
    </r>
    <r>
      <rPr>
        <sz val="8"/>
        <rFont val="Times New Roman"/>
        <family val="1"/>
        <charset val="204"/>
      </rPr>
      <t>"Финансовое обеспечение выполнения других расходных обязательств финансового отдела администрации Богучарского муниципального района"</t>
    </r>
  </si>
  <si>
    <t>Соблюдение порядка и сроков разработки проекта районного бюджета, установленных БК РФ</t>
  </si>
  <si>
    <t>да</t>
  </si>
  <si>
    <t>Составление и утверждение сводной бюджетной росписи районного бюджета в сроки, установленные бюджетным законодательством Российской Федерации и Богучарского муниципального района</t>
  </si>
  <si>
    <t>До начала очередного финансового года</t>
  </si>
  <si>
    <t>Доведение показателей сводной бюджетной росписи и лимитов бюджетных обязательств до главных распорядителей средств районного бюджета в сроки, установленные бюджетным законодательством Российской Федерации и Богучарского муниципального района</t>
  </si>
  <si>
    <t>Составление и представление в Совет народных депутатов Богучарского муниципального района годового отчета об исполнении районного бюджета в сроки, установленные бюджетным законодательством Российской Федерации и Богучарского района</t>
  </si>
  <si>
    <t>До 1 мая текущего года</t>
  </si>
  <si>
    <t>Проведение публичных слушаний по проекту районного бюджета на очередной финансовый год и плановый период и по годовому отчету об исполнении областного бюджета</t>
  </si>
  <si>
    <t>Своевременное внесение изменений в нормативные акты Богучарского района о межбюджетных отношениях органов государственной власти и органов местного самоуправления в Воронежской области в соответствии с требованиями действующего федерального бюджетного законодательства</t>
  </si>
  <si>
    <t>Уровень исполнения плановых назначений по расходам на реализацию подпрограммы</t>
  </si>
  <si>
    <t>≤ 95</t>
  </si>
  <si>
    <t>1.2.</t>
  </si>
  <si>
    <t>Подпрограмма 2 "Обеспечение деятельности администрации Богучарского муниципального района на 2014-2020 годы"</t>
  </si>
  <si>
    <t xml:space="preserve"> Число информационных материалов, размещенных в СМИ.</t>
  </si>
  <si>
    <t>Число публикаций в электронных СМИ.</t>
  </si>
  <si>
    <t xml:space="preserve"> Количество правовых актов.</t>
  </si>
  <si>
    <t>1.3.</t>
  </si>
  <si>
    <t>Подпрограмма 3 "Повышение качества предоставляемых государственных и муниципальных услуг в Богучарском муниципальном районе Воронежской области на 2014-2020 годы"</t>
  </si>
  <si>
    <t>1.3.1.</t>
  </si>
  <si>
    <t>Мероприятие 1 Повышение качества предоставленных государственных и муниципальных услугах в Богучарском муниципальном районе Воронежской области на 2014-2020 годы</t>
  </si>
  <si>
    <t>1.4.</t>
  </si>
  <si>
    <t>Подпрограмма 4 "Развитие гражданского общества в Богучарском муниципальном районе на 2014-2020 годы"</t>
  </si>
  <si>
    <t>Увеличение количества информационных материалов,программ в средствах массовой информации, освещающих деятельность социально ориентированных некоммерческих организаций в % к предыдущему году.</t>
  </si>
  <si>
    <t>Реализация общественных проектов социально ориентированными некоммерческими организациями;</t>
  </si>
  <si>
    <t>Обеспечение обучения (семинары, конференции, круглые столы)    представителей социально  ориентированных организаций формам и методам работы по оказанию социальных услуг и реализации социальных проектов в % к предыдущему году</t>
  </si>
  <si>
    <t>1.5.</t>
  </si>
  <si>
    <t>Подпрограмма 5 "Снижение рисков и смягчение последствий чрезвычайных ситуаций природного и техногенного характера на территории Богучарского муниципального района в 2014-2020 годах"</t>
  </si>
  <si>
    <t>1.5.1.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</si>
  <si>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"Создание резервов финансовых ресурсов и материальных средств для ликвидации чрезвычайных ситуаций природного и техногенного характера"</t>
    </r>
  </si>
  <si>
    <t>1.5.2.</t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</si>
  <si>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Воронежской области, утвержденными решением методического совета от 12.08ю2011 № 3/3-1-7"</t>
    </r>
  </si>
  <si>
    <t>1.5.3.</t>
  </si>
  <si>
    <r>
      <rPr>
        <b/>
        <sz val="8"/>
        <rFont val="Times New Roman"/>
        <family val="1"/>
        <charset val="204"/>
      </rPr>
      <t xml:space="preserve">Основное мероприятие 3 </t>
    </r>
    <r>
      <rPr>
        <sz val="8"/>
        <rFont val="Times New Roman"/>
        <family val="1"/>
        <charset val="204"/>
      </rPr>
      <t>"Обеспечение участия добровольной пожарной команды с.Радченское в ежегодном смотре-конкурсе среди добровольцев"</t>
    </r>
  </si>
  <si>
    <t xml:space="preserve">Количество спасенных на 100 ЧС и происшествий </t>
  </si>
  <si>
    <t>1.5.4.</t>
  </si>
  <si>
    <r>
      <rPr>
        <b/>
        <sz val="8"/>
        <rFont val="Times New Roman"/>
        <family val="1"/>
        <charset val="204"/>
      </rPr>
      <t xml:space="preserve">Основное мероприятие 4 </t>
    </r>
    <r>
      <rPr>
        <sz val="8"/>
        <rFont val="Times New Roman"/>
        <family val="1"/>
        <charset val="204"/>
      </rPr>
      <t>"Организация регулярного патрулирования муниципальных пляжей и мест массового отдыха населения на воде и в лесных массивах с целью обеспечения охраны общественного порядка и предупреждения чрезвычайных ситуаций"</t>
    </r>
  </si>
  <si>
    <t>Время реагирования на ЧС</t>
  </si>
  <si>
    <t>1.5.5.</t>
  </si>
  <si>
    <r>
      <rPr>
        <b/>
        <sz val="8"/>
        <rFont val="Times New Roman"/>
        <family val="1"/>
        <charset val="204"/>
      </rPr>
      <t xml:space="preserve">Основное мероприятие 5 </t>
    </r>
    <r>
      <rPr>
        <sz val="8"/>
        <rFont val="Times New Roman"/>
        <family val="1"/>
        <charset val="204"/>
      </rPr>
      <t>Прочие расходы</t>
    </r>
  </si>
  <si>
    <t>1.6.</t>
  </si>
  <si>
    <t>Подпрограмма 6 "Профилактика терроризма и экстремизма на территории Богучарского муниципального района на 2014-2020 годы"</t>
  </si>
  <si>
    <t>1.6.1.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</si>
  <si>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"Патрулирование в местах массового скопления людей и отдыха населения"</t>
    </r>
  </si>
  <si>
    <t>1.6.2.</t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</si>
  <si>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"Прочие расходы"</t>
    </r>
  </si>
  <si>
    <t>1.7.</t>
  </si>
  <si>
    <t>Подпрограмма 7 Профилактика правонарушений на территории Богучарского муниципального района на 2014-2020 годы</t>
  </si>
  <si>
    <t>1.7.1.</t>
  </si>
  <si>
    <t>Мероприятие1 Профилактика правонарушений на территории Богучарского муниципального района на 2014-2020 годы</t>
  </si>
  <si>
    <t>1.8.</t>
  </si>
  <si>
    <t>Подпрограмма 8 Повышение безопасности дорожного движения на 2014-2020 годы</t>
  </si>
  <si>
    <t>Мероприятие 1 Развитие системы предупреждения опасного поведения участников дорожного движения</t>
  </si>
  <si>
    <t>Транспортный риск (число лиц, погибших в ДТП, на 10 тыс. транспортных средств)</t>
  </si>
  <si>
    <t>Мероприятие 2 Укрепление материально-технической  базы дорожно-патрульной службы</t>
  </si>
  <si>
    <t>Мероприятие 3 Организация дорожного движения</t>
  </si>
  <si>
    <t>Социальный риск (число лиц, погибших в ДТП, на 10 тыс. населения)</t>
  </si>
  <si>
    <t>Мероприятие 4 Информационное обеспечение</t>
  </si>
  <si>
    <t>Мероприятие 5 Обеспечение безопасного участия детей в дорожном движении</t>
  </si>
  <si>
    <t>2.</t>
  </si>
  <si>
    <t>Муниципальная программа  "Развитие  культуры и туризма Богучарского муниципального района"</t>
  </si>
  <si>
    <t>Увеличение посещаемости музейных учреждений (посещений на 1000 чел. в год)</t>
  </si>
  <si>
    <t>2.1.</t>
  </si>
  <si>
    <t>Подпрограмма 1 «Развитие  культурно-досуговых учреждений, библиотечного дела и сохранение исторического наследия Богучарского муниципального района Воронежской области»</t>
  </si>
  <si>
    <t>2.1.1.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</si>
  <si>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"Содействие сохранению  учреждений культуры (капитальный ремонт)"</t>
    </r>
  </si>
  <si>
    <t>2.1.2.</t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</si>
  <si>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 xml:space="preserve">"Модернизация  материально-технической учреждений культуры" </t>
    </r>
  </si>
  <si>
    <t>2.1.3.</t>
  </si>
  <si>
    <r>
      <rPr>
        <b/>
        <sz val="8"/>
        <rFont val="Times New Roman"/>
        <family val="1"/>
        <charset val="204"/>
      </rPr>
      <t xml:space="preserve">Основное мероприятие 3 </t>
    </r>
    <r>
      <rPr>
        <sz val="8"/>
        <rFont val="Times New Roman"/>
        <family val="1"/>
        <charset val="204"/>
      </rPr>
      <t>"Сохранение и развитие традиционной народной культуры и любительского самодеятельного творчества"</t>
    </r>
  </si>
  <si>
    <t>2.1.4.</t>
  </si>
  <si>
    <r>
      <rPr>
        <b/>
        <sz val="8"/>
        <rFont val="Times New Roman"/>
        <family val="1"/>
        <charset val="204"/>
      </rPr>
      <t xml:space="preserve">Основное мероприятие 4 </t>
    </r>
    <r>
      <rPr>
        <sz val="8"/>
        <rFont val="Times New Roman"/>
        <family val="1"/>
        <charset val="204"/>
      </rPr>
      <t>"Развитие библиотечного дела"</t>
    </r>
  </si>
  <si>
    <t>Увеличение количества библиографических записей в электронном каталоге библиотек</t>
  </si>
  <si>
    <t>Число пользователей библиотек, тыс.человек</t>
  </si>
  <si>
    <t>Число посещений библиотек (ед.)</t>
  </si>
  <si>
    <t>2.1.5.</t>
  </si>
  <si>
    <r>
      <rPr>
        <b/>
        <sz val="8"/>
        <rFont val="Times New Roman"/>
        <family val="1"/>
        <charset val="204"/>
      </rPr>
      <t xml:space="preserve">Основное мероприятие 5 </t>
    </r>
    <r>
      <rPr>
        <sz val="8"/>
        <rFont val="Times New Roman"/>
        <family val="1"/>
        <charset val="204"/>
      </rPr>
      <t>"Развитие музейного дела"</t>
    </r>
  </si>
  <si>
    <t>2.1.6.</t>
  </si>
  <si>
    <r>
      <rPr>
        <b/>
        <sz val="8"/>
        <rFont val="Times New Roman"/>
        <family val="1"/>
        <charset val="204"/>
      </rPr>
      <t xml:space="preserve">Основное мероприятие 6 </t>
    </r>
    <r>
      <rPr>
        <sz val="8"/>
        <rFont val="Times New Roman"/>
        <family val="1"/>
        <charset val="204"/>
      </rPr>
      <t>"Финансовое обеспечение деятельности  муниципальных учреждений культуры"</t>
    </r>
  </si>
  <si>
    <t>2.1.7.</t>
  </si>
  <si>
    <r>
      <rPr>
        <b/>
        <sz val="8"/>
        <rFont val="Times New Roman"/>
        <family val="1"/>
        <charset val="204"/>
      </rPr>
      <t xml:space="preserve">Основное мероприятие 7 </t>
    </r>
    <r>
      <rPr>
        <sz val="8"/>
        <rFont val="Times New Roman"/>
        <family val="1"/>
        <charset val="204"/>
      </rPr>
      <t>"Государственная программа Воронежской области "Доступная среда"</t>
    </r>
  </si>
  <si>
    <t>2.1.8.</t>
  </si>
  <si>
    <r>
      <rPr>
        <b/>
        <sz val="8"/>
        <rFont val="Times New Roman"/>
        <family val="1"/>
        <charset val="204"/>
      </rPr>
      <t>Основное мероприятие 8 Р</t>
    </r>
    <r>
      <rPr>
        <sz val="8"/>
        <rFont val="Times New Roman"/>
        <family val="1"/>
        <charset val="204"/>
      </rPr>
      <t>еализация мероприятий федеральной целевой программы  "Укрепление единства российской нации и этнокультурное развитие народов России (2014-2020 годы)" в рамках подпрограммы "Этнокультурное развитие воронежской области" ГП ВО "Развитие культуры и туризма"</t>
    </r>
  </si>
  <si>
    <t>2.2.</t>
  </si>
  <si>
    <t>Подпрограмма 2 «Сохранение и развитие дополнительного образования в  сфере культуры Богучарского муниципального района»</t>
  </si>
  <si>
    <t>2.2.1.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</si>
  <si>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"Содействие сохранению дополнительного образования в сфере культуры"</t>
    </r>
  </si>
  <si>
    <t xml:space="preserve">Увеличение доли детей, привлекаемых к участию в творческих мероприятиях в общем числе детей.                                                                  </t>
  </si>
  <si>
    <t>2.2.2.</t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</si>
  <si>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"Финансовое обеспечение выполнения других обязательств; МКОУДОД Богучарская  ДШИ"</t>
    </r>
  </si>
  <si>
    <t>3.</t>
  </si>
  <si>
    <t>Муниципальная программа  "Развитие образования,физической культуры и спорта Богучарского муниципального района"</t>
  </si>
  <si>
    <t>3.1.</t>
  </si>
  <si>
    <t>Подпрограмма 1 "Развитие дошкольного, общего дополнительного образования и воспитания детей и молодежи"</t>
  </si>
  <si>
    <t>Обеспеченность детей дошкольного возраста местами в дошкольных образовательных организациях(количество мест на 1000 детей),мест.</t>
  </si>
  <si>
    <t>3.1.1.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</si>
  <si>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"Развитие дошкольного образования"</t>
    </r>
  </si>
  <si>
    <t>в том числе по мероприятиям:</t>
  </si>
  <si>
    <t>3.1.1.1</t>
  </si>
  <si>
    <t>Мероприятие 1 "Строительство и реконструкция зданий дошкольных образовательных организаций"</t>
  </si>
  <si>
    <t>3.1.1.2</t>
  </si>
  <si>
    <t>Мероприятие 2     "Капитальный  и текущий ремонт зданий дошкольных образовательных организаций"</t>
  </si>
  <si>
    <t>3.1.1.3</t>
  </si>
  <si>
    <t>Мероприятие 3             "Развитие вариативных форм дошкольного образования"</t>
  </si>
  <si>
    <t>3.1.1.4</t>
  </si>
  <si>
    <t>Мероприятие 4    "Материально-техническое оснащение муниципальных дошкольных образовательных организаций"</t>
  </si>
  <si>
    <t>3.1.1.5</t>
  </si>
  <si>
    <t>Мероприятие 5       "Повышение  квалификации педагогических и руководящих работников дошкольных образовательных учреждений по персонофицированной модели повышения квалификации"</t>
  </si>
  <si>
    <t>3.1.1.6</t>
  </si>
  <si>
    <t>Мероприятие 6            "Создание условий для реализации государственного образовательного стандарта дошкольного образования в дошкольных образовательных организациях Воронежской области на 2014-2020 годы""</t>
  </si>
  <si>
    <t>3.1.1.7</t>
  </si>
  <si>
    <t>Мероприятие 7  "Предоставление субвенции бюджету Богучарского муниципального района на компенсацию части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образования"</t>
  </si>
  <si>
    <t>3.1.1.8</t>
  </si>
  <si>
    <t>Мероприятие 8   "Формирование инфраструктуры услуг по сопровождению раннего развития детей (0-3 года),включая широкую информационную поддержку сетей"</t>
  </si>
  <si>
    <t>3.1.1.9</t>
  </si>
  <si>
    <t>Мероприятие 9                  "Иные расходы,направленные на реализацию основного мероприятия1.1"Развитие дошкольного образования"</t>
  </si>
  <si>
    <t>3.1.2.</t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</si>
  <si>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"Развитие общего образования"</t>
    </r>
  </si>
  <si>
    <t>3.1.2.1</t>
  </si>
  <si>
    <t>Мероприятие 1"Развитие системы поддержки талантливых детей и творческих педагогов"</t>
  </si>
  <si>
    <t>3.1.2.2</t>
  </si>
  <si>
    <t>Мероприятие 2 "Совершенствование процедуры аттестации педагогических работников"</t>
  </si>
  <si>
    <t>3.1.2.3</t>
  </si>
  <si>
    <t>Мероприятие3"Создание условий для обучения детей-инвалидов в форме дистанционного образования"</t>
  </si>
  <si>
    <t>3.1.2.4</t>
  </si>
  <si>
    <t>Мероприятие 4"Строительство и реконструкция зданий общеобразовательных организаций"</t>
  </si>
  <si>
    <t>3.1.2.5</t>
  </si>
  <si>
    <t>Мероприятие 5 "Капитальный и текущий ремонт зданий общеобразовательных организаций"</t>
  </si>
  <si>
    <t>3.1.2.6</t>
  </si>
  <si>
    <t>Мероприятие 6"Обеспечение комплексной безопасности муниципальных образовательных организаций"</t>
  </si>
  <si>
    <t>3.1.2.7</t>
  </si>
  <si>
    <t>Мероприятие7"Организация сбалансированного горячего питания школьников"</t>
  </si>
  <si>
    <t>3.1.2.8</t>
  </si>
  <si>
    <t>Мероприятие8"Выделение субсидии из областного бюджета бюджету Богучарского муниципального района на обеспечение учащихся общеобразовательных организаций молочной продукцией на условиях софинансирования"</t>
  </si>
  <si>
    <t>3.1.2.9</t>
  </si>
  <si>
    <t>Мероприятие9"Организация спортивных занятий школьников"</t>
  </si>
  <si>
    <t>3.1.2.10</t>
  </si>
  <si>
    <t>Мероприятие 10"Информатизация системы образования"</t>
  </si>
  <si>
    <t>3.1.2.11</t>
  </si>
  <si>
    <t>Мероприятие 11"Развитие автопарка образовательных учреждений Богучарского муниципального района"</t>
  </si>
  <si>
    <t>3.1.2.12</t>
  </si>
  <si>
    <t>Мероприятие 12"Выделение субвенции из областного бюджета бюджету Богучарского муниципального района на выплаты  ежемесячного денежного вознаграждения за выполнение функций классного руководителя"</t>
  </si>
  <si>
    <t>3.1.2.13</t>
  </si>
  <si>
    <t>Мероприятие13"Дистанционное образование детей-инвалидов</t>
  </si>
  <si>
    <t>3.1.2.14</t>
  </si>
  <si>
    <t>Мероприятие14"Развитие воспитательной компоненты в общеобразовательной школе"</t>
  </si>
  <si>
    <t>3.1.2.15</t>
  </si>
  <si>
    <t>Мероприятие 15"Создание условий для реализации государственного стандарта общего образования в общеобразовательных учреждениях Богучарского муниципального района"</t>
  </si>
  <si>
    <t>3.1.2.16</t>
  </si>
  <si>
    <t>Мероприятие 16"Организация проведения государственной итоговой аттестации обучающихся,освоивших образовательные программы основного общего образования или среднего общего образования, в том числе в форме ЕГЭ"</t>
  </si>
  <si>
    <t>3.1.2.17</t>
  </si>
  <si>
    <t>Мероприятие 17 "Иные расходы, направленные на реализацию основного мероприятия 1.2 "Развитие общего образования"</t>
  </si>
  <si>
    <t>3.1.3.</t>
  </si>
  <si>
    <r>
      <rPr>
        <b/>
        <sz val="8"/>
        <rFont val="Times New Roman"/>
        <family val="1"/>
        <charset val="204"/>
      </rPr>
      <t xml:space="preserve">Основное мероприятие 3 </t>
    </r>
    <r>
      <rPr>
        <sz val="8"/>
        <rFont val="Times New Roman"/>
        <family val="1"/>
        <charset val="204"/>
      </rPr>
      <t>"Развитие дополнительного образования и воспитания детей и молодежи"</t>
    </r>
  </si>
  <si>
    <t>в 4р</t>
  </si>
  <si>
    <t>3.1.3.1</t>
  </si>
  <si>
    <t>Мероприятие 1"Развитие инфраструктуры и обновление содержания дополнительного образования детей"</t>
  </si>
  <si>
    <t>3.1.3.2</t>
  </si>
  <si>
    <t>Мероприятие2"Выявление и поддержка одаренных детей и талантливой молодежи"</t>
  </si>
  <si>
    <t>3.1.3.3</t>
  </si>
  <si>
    <t>Мероприятие3"Развитие кадрового потенциала системы дополнительного образования и развития одаренных детей и молодежи"</t>
  </si>
  <si>
    <t>3.1.3.4</t>
  </si>
  <si>
    <t>Мероприятие 4 "Развитие информационно-методического обеспечения смстемы дополнительного образования и развития одаренных детей и молодежи"</t>
  </si>
  <si>
    <t>3.1.3.5</t>
  </si>
  <si>
    <t>Мероприятие 5 "Иные расходы, направленные на реализацию основного мероприятия 1,3"Развитие дополнительного образования и воспитания детей и молодежи"</t>
  </si>
  <si>
    <t>3.2.</t>
  </si>
  <si>
    <t>Подпрограмма 2 "Прочие расходы и мероприятия по реализации муниципальной программы "Развитие образования,физической культуры и спорта Богучарского муниципального района"</t>
  </si>
  <si>
    <t>Доля детей-сирот и детей, оставшихся без попечения родителей,переданных на воспитание в семьи граждан,от общего количества детей -сирот,оставшихся без попечения                                                                                родителей,%</t>
  </si>
  <si>
    <t>Доля детей охваченных организационным отдыхом и оздоровлением, в общем количестве детей школьного возраста,%</t>
  </si>
  <si>
    <t>3.2.1.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</si>
  <si>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"Охрана семьи и детства" всего, в том числе:</t>
    </r>
  </si>
  <si>
    <t>3.2.2.</t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</si>
  <si>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"Организация и осуществление деятельности по опеке и попечительству"</t>
    </r>
  </si>
  <si>
    <t>3.2.3.</t>
  </si>
  <si>
    <r>
      <rPr>
        <b/>
        <sz val="8"/>
        <rFont val="Times New Roman"/>
        <family val="1"/>
        <charset val="204"/>
      </rPr>
      <t xml:space="preserve">Основное мероприятие 3 </t>
    </r>
    <r>
      <rPr>
        <sz val="8"/>
        <rFont val="Times New Roman"/>
        <family val="1"/>
        <charset val="204"/>
      </rPr>
      <t>"Мероприятия по организации отдыха и оздоровления детей и молодежи, а также развитию механизмов административной среды"</t>
    </r>
  </si>
  <si>
    <t>3.2.4.</t>
  </si>
  <si>
    <r>
      <rPr>
        <b/>
        <sz val="8"/>
        <rFont val="Times New Roman"/>
        <family val="1"/>
        <charset val="204"/>
      </rPr>
      <t>Основное мероприятие 4</t>
    </r>
    <r>
      <rPr>
        <sz val="8"/>
        <rFont val="Times New Roman"/>
        <family val="1"/>
        <charset val="204"/>
      </rPr>
      <t xml:space="preserve"> "Вовлечение молодежи в социальную практику гражданское образование и патриотическое воспитание,содействие формированию правовых,культурных и нравственных ценностей среди молодежи" </t>
    </r>
  </si>
  <si>
    <t>Число детей и молодежи ставших лауреатами и призерами международных,всероссийских, региональных и муниципальных мероприятий(конкурсов),чел</t>
  </si>
  <si>
    <t>3.2.5.</t>
  </si>
  <si>
    <t>3.2.6.</t>
  </si>
  <si>
    <t>Численность лиц,систематически занимающихся физической культурой и спортом,чел</t>
  </si>
  <si>
    <t>3.2.7.</t>
  </si>
  <si>
    <t>4.</t>
  </si>
  <si>
    <t>Индекс физического объема валового муниципального продукта % к пред. году</t>
  </si>
  <si>
    <t>Обьем   неналоговых доходов в консолидированный бюджет муниципального района, млн.рублей</t>
  </si>
  <si>
    <t>Создание новых рабочих мест</t>
  </si>
  <si>
    <t xml:space="preserve">Количество граждан получивших финансовую поддержку на улучшение жилищных условий в рамках программы, чел. </t>
  </si>
  <si>
    <t>4.1.</t>
  </si>
  <si>
    <t>Подпрограмма 1 "Развитие и поддержка малого и среднего предпринимательства"</t>
  </si>
  <si>
    <r>
      <t xml:space="preserve"> Ч</t>
    </r>
    <r>
      <rPr>
        <sz val="8"/>
        <color indexed="8"/>
        <rFont val="Times New Roman"/>
        <family val="1"/>
        <charset val="204"/>
      </rPr>
      <t>исло субъектов малого и среднего предпринимательства в расчете на 1000 человек населения</t>
    </r>
  </si>
  <si>
    <t>4.1.1.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</si>
  <si>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"Информационная и консультационная поддержка субъектов малого и среднего предпринимательства"</t>
    </r>
  </si>
  <si>
    <t>4.1.2.</t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</si>
  <si>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"Финансовая поддержка субъектов малого и среднего предпринимательства"</t>
    </r>
  </si>
  <si>
    <r>
      <t>Увеличение д</t>
    </r>
    <r>
      <rPr>
        <sz val="8"/>
        <color indexed="8"/>
        <rFont val="Times New Roman"/>
        <family val="1"/>
        <charset val="204"/>
      </rPr>
      <t>оли среднесписочной численности работников (без внешних совместителей) малых и средних предприятий в среднесписочной  численности работников (без внешних совместителей) всех предприятий и организаций (%)</t>
    </r>
  </si>
  <si>
    <t>4.1.2.1.</t>
  </si>
  <si>
    <t>Мероприятие 1 "Развитие микрофинансирования"</t>
  </si>
  <si>
    <t xml:space="preserve">Количество субъектов  МСП, получивших займы, единиц </t>
  </si>
  <si>
    <t>4.1.2.2.</t>
  </si>
  <si>
    <t>Мероприятие 2 "Предоставление грантов начинающим субъектам малого предпринимательства"</t>
  </si>
  <si>
    <t>4.1.2.3.</t>
  </si>
  <si>
    <t xml:space="preserve">Мероприятие 3 "Предоставлении субсидий  субъектам малого и среднего предпринимательства на компенсацию части затрат, связанных с уплатой первого взноса (аванса) по договорам лизинга оборудования" </t>
  </si>
  <si>
    <t>4.1.2.4.</t>
  </si>
  <si>
    <t>4.1.2.5</t>
  </si>
  <si>
    <t>Мероприятие 5 "Поддержка АНО "Богучарский центр поддержки предпринимательства"</t>
  </si>
  <si>
    <t>4.1.2.6</t>
  </si>
  <si>
    <t>4.2.</t>
  </si>
  <si>
    <t>Подпрограмма 2 "Управление муниципальным имуществом и земельными ресурсам"</t>
  </si>
  <si>
    <t>Доходы от сдачи в аренду муниципального имущества (тыс.руб)</t>
  </si>
  <si>
    <t>Поступления от продажи муниципального имущества (тыс.руб.)</t>
  </si>
  <si>
    <t>Арендная плата за земли с/х и не с/х назначения (тыс.руб.)</t>
  </si>
  <si>
    <t>Поступления от продажи земельных участков (тыс.руб.)</t>
  </si>
  <si>
    <t>4.2.1.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</si>
  <si>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"Общие вопросы управления муниципальной собственностью"</t>
    </r>
  </si>
  <si>
    <t>4.2.2.</t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</si>
  <si>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"Управление земельными ресурсами"</t>
    </r>
  </si>
  <si>
    <t>4.2.3.</t>
  </si>
  <si>
    <r>
      <rPr>
        <b/>
        <sz val="8"/>
        <rFont val="Times New Roman"/>
        <family val="1"/>
        <charset val="204"/>
      </rPr>
      <t>Основное мероприятие 3</t>
    </r>
    <r>
      <rPr>
        <sz val="8"/>
        <rFont val="Times New Roman"/>
        <family val="1"/>
        <charset val="204"/>
      </rPr>
      <t xml:space="preserve"> "Работа с муниципальными учреждениями"</t>
    </r>
  </si>
  <si>
    <t>4.3.</t>
  </si>
  <si>
    <t>Подпрограмма 3 "Обеспечение доступным и комфортным жильем 
и коммунальными услугами населения"</t>
  </si>
  <si>
    <t>Количество граждан, получивших финансовую поддержку на улучшение жилищных условий в рамках программы (человек)</t>
  </si>
  <si>
    <t>4.3.1.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</si>
  <si>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"Создание условий для обеспечения доступным и комфортным жильем населения Богучарского муниципального района"</t>
    </r>
  </si>
  <si>
    <t>4.3.2.</t>
  </si>
  <si>
    <r>
      <rPr>
        <b/>
        <sz val="8"/>
        <rFont val="Times New Roman"/>
        <family val="1"/>
        <charset val="204"/>
      </rPr>
      <t>Основное мероприятие 2</t>
    </r>
    <r>
      <rPr>
        <sz val="8"/>
        <rFont val="Times New Roman"/>
        <family val="1"/>
        <charset val="204"/>
      </rPr>
      <t xml:space="preserve"> "Развитие градостроительной деятельности"</t>
    </r>
  </si>
  <si>
    <t>Доля поселений, имеющих уточненные границы населенных пунктов (%)</t>
  </si>
  <si>
    <t>Доля площади территорий, на которые разработаны проекты планировок от общей площади территорий (%)</t>
  </si>
  <si>
    <t>4.3.3.</t>
  </si>
  <si>
    <r>
      <rPr>
        <b/>
        <sz val="8"/>
        <rFont val="Times New Roman"/>
        <family val="1"/>
        <charset val="204"/>
      </rPr>
      <t>Основное мероприятие 3</t>
    </r>
    <r>
      <rPr>
        <sz val="8"/>
        <rFont val="Times New Roman"/>
        <family val="1"/>
        <charset val="204"/>
      </rPr>
      <t xml:space="preserve"> "Создание условий для обеспечения качественными услугами ЖКХ населения Богучарского муниципального  района"</t>
    </r>
  </si>
  <si>
    <t>Уровень износа коммунальной инфраструктуры (%)</t>
  </si>
  <si>
    <t>4.4.</t>
  </si>
  <si>
    <t>Подпрограмма 4 "Энергосбережение"</t>
  </si>
  <si>
    <t>4.4.1.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</si>
  <si>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"Энергосбережение и повышение энергетической эффективности в бюджетных учреждениях и иных организациях с участием  муниципального района"</t>
    </r>
  </si>
  <si>
    <t>Удельная величина потребления электрической энергии муниципальными бюджетными учреждениями (на 1 человека населения)</t>
  </si>
  <si>
    <t>Удельная величина потребления тепловой энергии муниципальными бюджетными учреждениями (на кв.м общей площади)</t>
  </si>
  <si>
    <t>Удельная величина потребления горячей воды муниципальными бюджетными учреждениями (на 1 человека населения)</t>
  </si>
  <si>
    <t>Удельная величина потребления холодной воды муниципальными бюджетными учреждениями (на 1 человека населения)</t>
  </si>
  <si>
    <t>Удельная величина потребления природного газа муниципальными бюджетными учреждениями (на 1 человека населения)</t>
  </si>
  <si>
    <t>4.4.2.</t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</si>
  <si>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"Популяризация энергосбережения в муниципальном районе"</t>
    </r>
  </si>
  <si>
    <t>Удельная величина потребления электрической энергии в многоквартирных домах (на 1 человека населения)</t>
  </si>
  <si>
    <t>Удельная величина потребления тепловой энергии в многоквартирных домах (на кв.м общей площади)</t>
  </si>
  <si>
    <t>Удельная величина потребления горячей воды в многоквартирных домах (на 1 человека населения)</t>
  </si>
  <si>
    <t>Удельная величина потребления холодной воды в многоквартирных домах (на 1 человека населения)</t>
  </si>
  <si>
    <t>Удельная величина потребления природного газа в многоквартирных домах (на 1 человека населения)</t>
  </si>
  <si>
    <t>4.5.</t>
  </si>
  <si>
    <t>Подпрограмма 5 "Охрана окружающей среды"</t>
  </si>
  <si>
    <t>4.5.1.</t>
  </si>
  <si>
    <r>
      <rPr>
        <b/>
        <sz val="8"/>
        <rFont val="Times New Roman"/>
        <family val="1"/>
        <charset val="204"/>
      </rPr>
      <t>Основное мероприятие 1</t>
    </r>
    <r>
      <rPr>
        <sz val="8"/>
        <rFont val="Times New Roman"/>
        <family val="1"/>
        <charset val="204"/>
      </rPr>
      <t xml:space="preserve"> "Оформление документов для постановки ГТС на учет в качестве бесхозяйных"</t>
    </r>
  </si>
  <si>
    <t>4.5.2.</t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</si>
  <si>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"Подготовка проектно-сметной документации и капитальный ремонт ГТС"</t>
    </r>
  </si>
  <si>
    <t>4.5.3.</t>
  </si>
  <si>
    <r>
      <rPr>
        <b/>
        <sz val="8"/>
        <rFont val="Times New Roman"/>
        <family val="1"/>
        <charset val="204"/>
      </rPr>
      <t>Основное мероприятие 3</t>
    </r>
    <r>
      <rPr>
        <sz val="8"/>
        <rFont val="Times New Roman"/>
        <family val="1"/>
        <charset val="204"/>
      </rPr>
      <t xml:space="preserve"> "Озеленение территории муниципального района"</t>
    </r>
  </si>
  <si>
    <t>4.5.4.</t>
  </si>
  <si>
    <r>
      <rPr>
        <b/>
        <sz val="8"/>
        <rFont val="Times New Roman"/>
        <family val="1"/>
        <charset val="204"/>
      </rPr>
      <t xml:space="preserve">Основное мероприятие 4 </t>
    </r>
    <r>
      <rPr>
        <sz val="8"/>
        <rFont val="Times New Roman"/>
        <family val="1"/>
        <charset val="204"/>
      </rPr>
      <t>"Обустройство площадок и установка контейнеров для сбора ТБО"</t>
    </r>
  </si>
  <si>
    <t>Число муниципальных служащих, прошедших обучение.</t>
  </si>
  <si>
    <t>Число  включенных в  резерв муниципальных служащих.</t>
  </si>
  <si>
    <t>Снижение количества гибели людей по отношению к 2016 году</t>
  </si>
  <si>
    <t>40-45</t>
  </si>
  <si>
    <t>Снижение количества постадавшего населения по отношению к 2016 году</t>
  </si>
  <si>
    <t>01.01.2017-31.12.2017</t>
  </si>
  <si>
    <t>01.01.2017-21.12.2017</t>
  </si>
  <si>
    <r>
      <rPr>
        <b/>
        <sz val="8"/>
        <rFont val="Times New Roman"/>
        <family val="1"/>
        <charset val="204"/>
      </rPr>
      <t xml:space="preserve">Основное мероприятие 4 </t>
    </r>
    <r>
      <rPr>
        <sz val="8"/>
        <rFont val="Times New Roman"/>
        <family val="1"/>
        <charset val="204"/>
      </rPr>
      <t>"Создание условий для развития системы оценки качества общего образования"</t>
    </r>
  </si>
  <si>
    <t>Мероприятие 1"Совершенствование механизмов обратной связи в образовании как основной составляющей системы оценки качества образования"</t>
  </si>
  <si>
    <t>3.1.4</t>
  </si>
  <si>
    <t>3.1.5</t>
  </si>
  <si>
    <t>3.1.4.1</t>
  </si>
  <si>
    <t>3.1.4.2</t>
  </si>
  <si>
    <t>"Развитие институтов общественного участия в управлении образованием и повышении качества образования"</t>
  </si>
  <si>
    <r>
      <rPr>
        <b/>
        <sz val="8"/>
        <rFont val="Times New Roman"/>
        <family val="1"/>
        <charset val="204"/>
      </rPr>
      <t xml:space="preserve">Основное мероприятие 5 </t>
    </r>
    <r>
      <rPr>
        <sz val="8"/>
        <rFont val="Times New Roman"/>
        <family val="1"/>
        <charset val="204"/>
      </rPr>
      <t>"Иные мероприятия и расходы, направленные на реализацию подпрограммы "Развитие дошкольного,общего,дополнитльного образования и воспитания детей и молодежи"</t>
    </r>
  </si>
  <si>
    <r>
      <rPr>
        <b/>
        <sz val="8"/>
        <rFont val="Times New Roman"/>
        <family val="1"/>
        <charset val="204"/>
      </rPr>
      <t xml:space="preserve">Основное мероприятие 5 </t>
    </r>
    <r>
      <rPr>
        <sz val="8"/>
        <rFont val="Times New Roman"/>
        <family val="1"/>
        <charset val="204"/>
      </rPr>
      <t xml:space="preserve">"Развитие физической культуры и спорта" </t>
    </r>
  </si>
  <si>
    <r>
      <rPr>
        <b/>
        <sz val="8"/>
        <rFont val="Times New Roman"/>
        <family val="1"/>
        <charset val="204"/>
      </rPr>
      <t>Основное мероприятие 6</t>
    </r>
    <r>
      <rPr>
        <sz val="8"/>
        <rFont val="Times New Roman"/>
        <family val="1"/>
        <charset val="204"/>
      </rPr>
      <t xml:space="preserve"> "Финансовое обеспечение деятельности Муниципального казенного учреждения "Управление по образованию и молодежной политике Богучарского муниципального района" </t>
    </r>
  </si>
  <si>
    <r>
      <rPr>
        <b/>
        <sz val="8"/>
        <rFont val="Times New Roman"/>
        <family val="1"/>
        <charset val="204"/>
      </rPr>
      <t>Основное мероприятие 7</t>
    </r>
    <r>
      <rPr>
        <sz val="8"/>
        <rFont val="Times New Roman"/>
        <family val="1"/>
        <charset val="204"/>
      </rPr>
      <t xml:space="preserve"> "Иные мероприятия и расходы, направленные на реализацию подпрограммы "Прочие расходы и мероприятия по реализации муниципальной программы "Развитие образования,физической культуры и спорта Богучарского муниципального района" </t>
    </r>
  </si>
  <si>
    <t>Подпрограмма 3 "Развитие дошкольного, общего, дополнительного образования и воспитания детей и молодежи</t>
  </si>
  <si>
    <t>3.3</t>
  </si>
  <si>
    <t>3.3.1</t>
  </si>
  <si>
    <r>
      <t xml:space="preserve">Основное мероприятие 1 </t>
    </r>
    <r>
      <rPr>
        <sz val="8"/>
        <rFont val="Times New Roman"/>
        <family val="1"/>
        <charset val="204"/>
      </rPr>
      <t>"Развитие методического сопровождения системы патриотического воспитания детей и молодёжи"</t>
    </r>
  </si>
  <si>
    <t>3.3.2</t>
  </si>
  <si>
    <r>
      <t xml:space="preserve">Основное мероприятие 2 </t>
    </r>
    <r>
      <rPr>
        <sz val="8"/>
        <rFont val="Times New Roman"/>
        <family val="1"/>
        <charset val="204"/>
      </rPr>
      <t>"Совершенствование работы по патриотическому воспитанию, укрепление престижа службы в Вооружённых Силах Российской Федерации, развитие волонтёрского движения"</t>
    </r>
  </si>
  <si>
    <t>3.3.3</t>
  </si>
  <si>
    <r>
      <t xml:space="preserve">Основное мероприятие 3 </t>
    </r>
    <r>
      <rPr>
        <sz val="8"/>
        <rFont val="Times New Roman"/>
        <family val="1"/>
        <charset val="204"/>
      </rPr>
      <t>"Информационное обеспечение патриотического воспитания"</t>
    </r>
  </si>
  <si>
    <t>Уровень выполнения муниципальной прграммы "Развитие образования физической культуры и спорта Богучарского муниципального района"</t>
  </si>
  <si>
    <t xml:space="preserve">Доля выпускников муниципальных общеобразовательных организаций, сдавших единый государственный экзамен, в общей численности выпускников муниципальных общеобразовательных организаций </t>
  </si>
  <si>
    <t>Доля детей охваченных образовательными программами дополнительного образования,в общей численности детей и молодежи в возрасте(5-18 лет),%</t>
  </si>
  <si>
    <t>Количество    специалистов,  ведущих  работу  в области  патриотического  воспитания,  прошедших обучение на семинарах-совещаниях</t>
  </si>
  <si>
    <t>Доля     детей и молодежи, выполнивших     нормативы Всероссийского  физкультурно-спортивного комплекса  «Готов  к  труду  и  обороне»  (ГТО),  в общей численности населения, принявшего участие в выполнении      нормативов  Всероссийского физкультурно-спортивного   комплекса   «Готов   к труду и обороне» (ГТО)</t>
  </si>
  <si>
    <t>Увеличение количества и улучшение качества мероприятий патриотической направленности</t>
  </si>
  <si>
    <t>4.2.4.</t>
  </si>
  <si>
    <r>
      <rPr>
        <b/>
        <sz val="8"/>
        <rFont val="Times New Roman"/>
        <family val="1"/>
        <charset val="204"/>
      </rPr>
      <t xml:space="preserve">Основное мероприятие 4 </t>
    </r>
    <r>
      <rPr>
        <sz val="8"/>
        <rFont val="Times New Roman"/>
        <family val="1"/>
        <charset val="204"/>
      </rPr>
      <t>"Аренда муниципального имущества"</t>
    </r>
  </si>
  <si>
    <t>Мероприятие 4 "Субсидирование части затрат субъектов МСП на приобретение оборудования в целях создания и модернизации производства товаров"</t>
  </si>
  <si>
    <t>Мероприятие 6 "Организация и проведение торжественных мероприятий  посвященных Дню российского предпринимательства"</t>
  </si>
  <si>
    <t>Развитие сети автомобильных дорог общего пользования местного значения</t>
  </si>
  <si>
    <r>
      <rPr>
        <b/>
        <sz val="8"/>
        <rFont val="Times New Roman"/>
        <family val="1"/>
        <charset val="204"/>
      </rPr>
      <t>Основное мероприятие 1</t>
    </r>
    <r>
      <rPr>
        <sz val="8"/>
        <rFont val="Times New Roman"/>
        <family val="1"/>
        <charset val="204"/>
      </rPr>
      <t xml:space="preserve"> "Содержание автомобильных дорог общего пользования местного значения.</t>
    </r>
  </si>
  <si>
    <t>Отчет о ходе реализации муниципальных программ (финансирование программ) Богучарского муниципального района Воронежской области за 2017 год"</t>
  </si>
  <si>
    <r>
      <t xml:space="preserve"> "</t>
    </r>
    <r>
      <rPr>
        <b/>
        <sz val="8"/>
        <rFont val="Times New Roman"/>
        <family val="1"/>
        <charset val="204"/>
      </rPr>
      <t>Основное мероприятие 2</t>
    </r>
    <r>
      <rPr>
        <sz val="8"/>
        <rFont val="Times New Roman"/>
        <family val="1"/>
        <charset val="204"/>
      </rPr>
      <t xml:space="preserve"> Ремонт автомобильных дорог общего пользования местного значения."</t>
    </r>
  </si>
  <si>
    <r>
      <rPr>
        <b/>
        <sz val="8"/>
        <rFont val="Times New Roman"/>
        <family val="1"/>
        <charset val="204"/>
      </rPr>
      <t xml:space="preserve">Основное мероприятие 3 </t>
    </r>
    <r>
      <rPr>
        <sz val="8"/>
        <rFont val="Times New Roman"/>
        <family val="1"/>
        <charset val="204"/>
      </rPr>
      <t xml:space="preserve">"Подготовка проектной документации на капитальный ремонт автомобильных дорог общего пользования местного значения." </t>
    </r>
  </si>
  <si>
    <r>
      <rPr>
        <b/>
        <sz val="8"/>
        <rFont val="Times New Roman"/>
        <family val="1"/>
        <charset val="204"/>
      </rPr>
      <t xml:space="preserve">Основное мероприятие 4 </t>
    </r>
    <r>
      <rPr>
        <sz val="8"/>
        <rFont val="Times New Roman"/>
        <family val="1"/>
        <charset val="204"/>
      </rPr>
      <t>"Капитальный ремонт автомобильных дорог общего пользования местного значения."</t>
    </r>
  </si>
  <si>
    <r>
      <rPr>
        <b/>
        <sz val="8"/>
        <rFont val="Times New Roman"/>
        <family val="1"/>
        <charset val="204"/>
      </rPr>
      <t xml:space="preserve">Основное мероприятие 5 </t>
    </r>
    <r>
      <rPr>
        <sz val="8"/>
        <rFont val="Times New Roman"/>
        <family val="1"/>
        <charset val="204"/>
      </rPr>
      <t>"Подготовка проектной документации на строительство автомобильных дорог общего пользования местного значения."</t>
    </r>
  </si>
  <si>
    <r>
      <rPr>
        <b/>
        <sz val="8"/>
        <rFont val="Times New Roman"/>
        <family val="1"/>
        <charset val="204"/>
      </rPr>
      <t xml:space="preserve">Основное мероприятие 6 </t>
    </r>
    <r>
      <rPr>
        <sz val="8"/>
        <rFont val="Times New Roman"/>
        <family val="1"/>
        <charset val="204"/>
      </rPr>
      <t>"Строительство автомобильных дорог общего пользования местного значения."</t>
    </r>
  </si>
  <si>
    <t>5.6.1</t>
  </si>
  <si>
    <t>5.6.2</t>
  </si>
  <si>
    <t>5.6.3</t>
  </si>
  <si>
    <t>5.6.4</t>
  </si>
  <si>
    <t>5.6.5</t>
  </si>
  <si>
    <t>5.6.6</t>
  </si>
  <si>
    <t>Индекс производства продукции сельского хозяйства в хозяйствах всех категорий (в сопоставимых ценах)</t>
  </si>
  <si>
    <t>5.1.</t>
  </si>
  <si>
    <t>Подпрограмма 1 "Развитие сельского хозяйства"</t>
  </si>
  <si>
    <t>5.1.1.</t>
  </si>
  <si>
    <r>
      <rPr>
        <b/>
        <sz val="8"/>
        <rFont val="Times New Roman"/>
        <family val="1"/>
        <charset val="204"/>
      </rPr>
      <t>Основное мероприятие 1</t>
    </r>
    <r>
      <rPr>
        <sz val="8"/>
        <rFont val="Times New Roman"/>
        <family val="1"/>
        <charset val="204"/>
      </rPr>
      <t xml:space="preserve"> "Развитие подотрасли животноводства, переработки и реализации животноводческой продукции"</t>
    </r>
  </si>
  <si>
    <t>5.1.2.</t>
  </si>
  <si>
    <r>
      <t xml:space="preserve"> </t>
    </r>
    <r>
      <rPr>
        <b/>
        <sz val="8"/>
        <rFont val="Times New Roman"/>
        <family val="1"/>
        <charset val="204"/>
      </rPr>
      <t>Основное мероприятие 2</t>
    </r>
    <r>
      <rPr>
        <sz val="8"/>
        <rFont val="Times New Roman"/>
        <family val="1"/>
        <charset val="204"/>
      </rPr>
      <t xml:space="preserve"> "Повышение эффективности производства отраслей растениеводства"</t>
    </r>
  </si>
  <si>
    <t>5.1.3.</t>
  </si>
  <si>
    <r>
      <rPr>
        <b/>
        <sz val="8"/>
        <rFont val="Times New Roman"/>
        <family val="1"/>
        <charset val="204"/>
      </rPr>
      <t xml:space="preserve">Основное мероприятие 3 </t>
    </r>
    <r>
      <rPr>
        <sz val="8"/>
        <rFont val="Times New Roman"/>
        <family val="1"/>
        <charset val="204"/>
      </rPr>
      <t xml:space="preserve">"Развитие сельских территорий" </t>
    </r>
  </si>
  <si>
    <t>5.1.4.</t>
  </si>
  <si>
    <r>
      <rPr>
        <b/>
        <sz val="8"/>
        <rFont val="Times New Roman"/>
        <family val="1"/>
        <charset val="204"/>
      </rPr>
      <t xml:space="preserve">Основное мероприятие 4 </t>
    </r>
    <r>
      <rPr>
        <sz val="8"/>
        <rFont val="Times New Roman"/>
        <family val="1"/>
        <charset val="204"/>
      </rPr>
      <t>"Техническая и технологическая модернизация, инновационное развитие"</t>
    </r>
  </si>
  <si>
    <t>5.1.5.</t>
  </si>
  <si>
    <r>
      <rPr>
        <b/>
        <sz val="8"/>
        <rFont val="Times New Roman"/>
        <family val="1"/>
        <charset val="204"/>
      </rPr>
      <t xml:space="preserve">Основное мероприятие 5 </t>
    </r>
    <r>
      <rPr>
        <sz val="8"/>
        <rFont val="Times New Roman"/>
        <family val="1"/>
        <charset val="204"/>
      </rPr>
      <t>"Обеспечение деятельности МКУ «Управление сельского хозяйство Богучарского района  Воронежской области"</t>
    </r>
  </si>
  <si>
    <t>5.2.</t>
  </si>
  <si>
    <t>Подпрограмма 2 "Устойчивое развитие сельских территорий Богучарского муниципального района на 2014 - 2017 годы и на период до 2020 года"</t>
  </si>
  <si>
    <t>5.2.1.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</si>
  <si>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"Улучшение жилищных условий граждан, в том числе молодых семей и молодых специалистов, проживающих и работающих в сельской местности"</t>
    </r>
  </si>
  <si>
    <t>6.</t>
  </si>
  <si>
    <t>Объем инвестиций в основной капитал в расчете на душу населения, тыс.руб.</t>
  </si>
  <si>
    <t>в 2р.</t>
  </si>
  <si>
    <t>39.1</t>
  </si>
  <si>
    <t>0.10</t>
  </si>
  <si>
    <t>0.30</t>
  </si>
  <si>
    <t>0.80</t>
  </si>
  <si>
    <t>0.70</t>
  </si>
  <si>
    <t>835.20</t>
  </si>
  <si>
    <t>0.17</t>
  </si>
  <si>
    <t>16.60</t>
  </si>
  <si>
    <t>30.80</t>
  </si>
  <si>
    <t>138.80</t>
  </si>
  <si>
    <t>Количество граждан проживающих в сельской местности улучшевших жилищные условия, чел.</t>
  </si>
  <si>
    <t>в 1,8 р.</t>
  </si>
  <si>
    <t>81,7</t>
  </si>
  <si>
    <t>1.8.1.</t>
  </si>
  <si>
    <t>1.8.2.</t>
  </si>
  <si>
    <t>1.8.3.</t>
  </si>
  <si>
    <t>1.8.4.</t>
  </si>
  <si>
    <t>1.8.5.</t>
  </si>
  <si>
    <t>в 3,6 р.</t>
  </si>
  <si>
    <r>
      <t>Увеличение д</t>
    </r>
    <r>
      <rPr>
        <sz val="8"/>
        <color indexed="8"/>
        <rFont val="Times New Roman"/>
        <family val="1"/>
        <charset val="204"/>
      </rPr>
      <t xml:space="preserve">оли среднесписочной численности работников (без внешних совместителей) малых и средних предприятий в среднесписочной  численности работников (без внешних совместителей) всех предприятий и организаций, </t>
    </r>
  </si>
  <si>
    <t>Процент охвата детей образовательными услугами детской школы искусств,%/чел.</t>
  </si>
  <si>
    <t xml:space="preserve">15,6/544 </t>
  </si>
  <si>
    <t xml:space="preserve">15,7 /548 </t>
  </si>
  <si>
    <t>Увеличение доли музеев, имеющих сайт в сети Интернет, единиц</t>
  </si>
  <si>
    <t>Увеличение доли представленных (во всех форматах) зрителю музейных предметов основного фонда музея, единиц</t>
  </si>
  <si>
    <t>Увеличение доли публичных библиотек, подключенных к сети Интернет, единиц</t>
  </si>
  <si>
    <t>Повышение уровня удовлетворенности граждан качеством предоставляемых услуг,%</t>
  </si>
  <si>
    <t>Увеличение численности участников культурно-досуговых мероприятий, чел.</t>
  </si>
  <si>
    <t>Процент охвата детей образовательными услугами детской школы исскуств,%</t>
  </si>
  <si>
    <t>Увеличение доли детей, привлекаемых к участию в творческих мероприятиях в общем числе детей, чел</t>
  </si>
  <si>
    <t>Увеличение доли музеев, имеющих сайт в сети Интернет, ед.</t>
  </si>
  <si>
    <t>Увеличение посещаемости музейных учреждений (посещений на 1000 чел. в год), ед</t>
  </si>
  <si>
    <t>Увеличение доли представленных (во всех форматах) зрителю музейных предметов основного фонда, ед.</t>
  </si>
  <si>
    <t xml:space="preserve"> Количество мест концентрации ДТП на дорогах регионального и местного значения, мест</t>
  </si>
  <si>
    <t>Сокращение количества преступлений,совершаемых  несовершеннолетними, ед.</t>
  </si>
  <si>
    <t>Увеличение профилактических мероприятий среди несовершеннолетних и семей , находящихся в социально опасном положении, ед.</t>
  </si>
  <si>
    <t xml:space="preserve">Совершенние (попытка совершения) террористических актов на территории Богучарского муниципального района, ед. </t>
  </si>
  <si>
    <t xml:space="preserve">Совершенние  актов  экстремистской направленности против соблюдения человека на территории Богучарского муниципального района, ед. </t>
  </si>
  <si>
    <t>Достоверность прогнозирования ЧС,%</t>
  </si>
  <si>
    <t>Количество оказанных услуг, ед.</t>
  </si>
  <si>
    <t xml:space="preserve"> Количество заключенных соглашений с территориальными органами федеральных органов  государственной власти по Воронежской области, исполнительными органами государственной власти, органами местного самоуправления Богучарского муниципального  района Воронежской области, организациями, участвующими в предоставлении соответствующих государственных и муниципальных услуг, ед.</t>
  </si>
  <si>
    <t xml:space="preserve"> Количество протоколов об административных правонарушениях,ед.</t>
  </si>
  <si>
    <t>Объем оборота продукции (услуг), производимой малыми предприятиями, в т.ч. микропредприятиями и индивидуальными предпринимателями , тыс.руб.</t>
  </si>
  <si>
    <r>
      <t xml:space="preserve"> Ч</t>
    </r>
    <r>
      <rPr>
        <sz val="8"/>
        <color indexed="8"/>
        <rFont val="Times New Roman"/>
        <family val="1"/>
        <charset val="204"/>
      </rPr>
      <t>исло субъектов малого и среднего предпринимательства в расчете на 1000 человек населения, единиц</t>
    </r>
  </si>
  <si>
    <t>Общая площадь жилых помещений во введеных в отчетном году жилых домах, кв.м.</t>
  </si>
  <si>
    <t>Улучшение экологической обстановки  в районе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</si>
  <si>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значения,%</t>
  </si>
  <si>
    <t>Индекс производства продукции животноводства (в сопоставимых ценах),%</t>
  </si>
  <si>
    <t>Индекс производства продукции растениеводства (в сопоставимых ценах),%</t>
  </si>
  <si>
    <t>Ввод (приобретение)  жилья для граждан, проживающих и работающих в сельской местности, в том числе  для молодых семей и молодых специалистов. Сокращение  общего числа семей, нуждающихся в улучшении жилищных условий, в сельской местности (нарастающим итогом), кв.м.</t>
  </si>
  <si>
    <t>Постановление администрации Дьяченковского сельского поселения от 24.03.2017 №17</t>
  </si>
  <si>
    <t xml:space="preserve">Постановление администрации Залиманского сельского поселения Богучарского муниципального района Воронежской области  от 05.04.2017 №24 </t>
  </si>
  <si>
    <t xml:space="preserve">Постановление администрации Липчанского сельского поселения Богучарского муниципального района Воронежской области от 21.12.2016 №73 </t>
  </si>
  <si>
    <t>Решение совета народных депутатов Липчанского сельского поселения от 02.11.2017 №146</t>
  </si>
  <si>
    <t xml:space="preserve">Решение совета народных депутатов Липчанского сельского поселения от 04.10.2017 №147 </t>
  </si>
  <si>
    <t xml:space="preserve">Постановление администрации Луговского сельского поселения Богучарского муниципального района Воронежской области от 22.02.2017 №10  </t>
  </si>
  <si>
    <t xml:space="preserve">Решение совета народных депутатов Луговского сельского поселения Богучарского муниципального района Воронежской области от 02.11.2017 №166 </t>
  </si>
  <si>
    <t>Решение совета народных депутатов Луговского сельского поселения Богучарского муниципального района Воронежской области от 04.10.2017 №159</t>
  </si>
  <si>
    <t>Постановление администрации Поповского сельского поселения Богучарского муниципального района Воронежской области от 17.03.2014 г. № 11 (в редакции от 22.07.2014 №45, от 26.02.2015 №22, от 31.08.2015 №81, от 28.12.2015 №133, от 14.04.2016 №37, от 29.08.2016 №109)</t>
  </si>
  <si>
    <t xml:space="preserve">Постановление администрации Филоновского сельского поселения Богучарского муниципального района Воронежской области от 15.02.2017 №10 </t>
  </si>
  <si>
    <t>Решение Совета народных депутатов Филоновского сельского поселения Богучарского муниципального района Воронежской области от 02.11.2017 №166</t>
  </si>
  <si>
    <t>ВСЕГО ПО МУНИЦИПАЛЬНЫМ ПРОГРАММАМ</t>
  </si>
  <si>
    <t>Постановление  администрации Богучарского муниципального района от 27.12.2013 №1093 (в редакции от 17.12.2014 № 993, в редакции от 24.02.2015 № 160,       в редакции от 28.12.2015 №648, от 18.01.2017 №19, 29.12.2017 №993 )</t>
  </si>
  <si>
    <t>Постановление  администрации Богучарского муниципального района от 30.12.2013 №1095 (в редакции от 29.12.2014 № 1043, в редакции от 24.02.2015 № 158,           в редакции от 28.12.2015 №650, от 04.05.2017 №224, 31.01.2018 №54)</t>
  </si>
  <si>
    <t xml:space="preserve">Постановление администрации Богучарского муниципального района от 27.02.2014 №133 (в редакции от 24.02.2015 № 162,      в редакции от 28.12.2015 №651, от 29.12.2016 №502)   </t>
  </si>
  <si>
    <t>106,5</t>
  </si>
  <si>
    <t>563,1</t>
  </si>
  <si>
    <t>Постановление  администрации Богучарского муниципального района от 27.12.2013 №1093 (в редакции от 17.12.2014 № 993, в редакции от 24.02.2015 № 160,       в редакции от 28.12.2015 №648, от 18.01.2017 №19)</t>
  </si>
  <si>
    <t>Постановление  администрации Богучарского муниципального района от 30.12.2013 №1095 (в редакции от 29.12.2014 № 1043, в редакции от 24.02.2015 № 158,           в редакции от 28.12.2015 №650, от 04.05.2017 №224, от 31.01.2017 №54)</t>
  </si>
  <si>
    <t xml:space="preserve">Постановление администрации Богучарского муниципального района от 27.02.2014 №133 (в редакции от 24.02.2015 № 162,      в редакции от 28.12.2015 №651, в редакции от 29.12.2016 №502)   </t>
  </si>
  <si>
    <t>Постановление администрации Дьченковского сельского поселения Богучарского муниципального района Воронежской области от 14.03.2014 г. № 34 (в редакции от 17.07.2014 №68, 26.02.2015 №20, от 12.05.2015 №72, от 29.12.2015 №133, от 15.04.2016 №41,от 30.08.2016 №110, от22.02.2017 №11)</t>
  </si>
  <si>
    <t>Постановление администрации Дьченковского сельского поселения Богучарского муниципального района Воронежской области от 24.03.2017 №17</t>
  </si>
  <si>
    <t>Постановление администрации Залиманского сельского поселения Богучарского муниципального района Воронежской области от 14.03.2014 г. № 18 (в редакции от 24.12.2014 №96, от 27.10.2015 №105, от 25.12.2015 №146, от 12.04.2016 №30, от 24.08.2016  №89, от 28.12.2016 №139, от 27.12.2017 №101)</t>
  </si>
  <si>
    <t>Постановление администрации Залиманского сельского поселения Богучарского муниципального района Воронежской области от 05.04.№24</t>
  </si>
  <si>
    <t>Муниципальная программа "Комплексное развитие систем коммунальной инфраструктуры Липчанского сельского поселения Богучарского муниципального района Воронежской области на 2017-2022 годы"</t>
  </si>
  <si>
    <t>Постановление администрации Липчанского сельского поселения Богучарского муниципального района Воронежской области от 21.12.2016 №73</t>
  </si>
  <si>
    <t>Муниципальная рограмма комплексного развития транспортной инфраструктуры Липчанского сельского поселения Богучарского муниципального района Воронежской области на 2017-2027 годы"</t>
  </si>
  <si>
    <t>01.01.2017-31.12.2030</t>
  </si>
  <si>
    <t>Решением совета народных депутатов Липчанского сельского посения Богучарского муниципального района Воронежской области от 04.10.2017 №147</t>
  </si>
  <si>
    <t>Программа комплексного развития социальной инфраструктуры Липчанского сельского поселения Богучарского муниципального района Воронежской области на 2017-2017 годы"</t>
  </si>
  <si>
    <t>Решением совета народных депутатов Липчанского сельского посения Богучарского муниципального района Воронежской области от 04.10.2017 №146</t>
  </si>
  <si>
    <t>Постановление администрации Луговского сельского поселения Богучарского муниципального района Воронежской области от 14.03.2014 г. № 9 (в редакции от 21.07.2014 №28, от 17.12.2014 №51, от 03.03.2015 №14, от 24.08.2015 №61 от 12.11.2015 №95, от 28.12.2015 №104, от 01.02.2017 №6, от 29.12.2017 №71)</t>
  </si>
  <si>
    <t>Муниципальная программа Луговского сельского поселения Богучарского муниципального района Воронежской области ""Комплексное развитие систем коммунальной инфраструктуры  Луговского сельского поселения по решению вопросов местного значения на 2014-2020 годы"</t>
  </si>
  <si>
    <t>Муниципальная программа Луговского сельского поселения Богучарского муниципального района Воронежской области ""Комплексное развитие транспортной инфраструктуры  Луговского сельского поселения по решению вопросов местного значения на 2017-2030 годы"</t>
  </si>
  <si>
    <t>Решение Совета народных депутатов Луговского сельского поселения Богучарского муниципального района Воронежской области от04.10.2017 №159</t>
  </si>
  <si>
    <t>Постановление администрации Медовского сельского поселения Богучарского муниципального района Воронежской области от 14.03.2014 г. № 10 (в редакции от 17.07.2014 №25, от 26.02.2015 №15, от 29.07.2015 №50, от 28.12.2015 №112, от 14.04.2016 №24, от 30.08.2016 №76, от08.02.2017 №5)</t>
  </si>
  <si>
    <t xml:space="preserve">Постановление администрации Медовского сельского поселения Богучарского муниципального района Воронежской области от  30.12.2016 №103 </t>
  </si>
  <si>
    <t>Муниципальная программа Монастырщинского сельского поселения Богучарского муниципального района Воронежской области "Комплексное развитие систем коммунальной инфраструктуры Монастырщинского сельского поселения по решению вопросов местного значения на 2017-2022 годы"</t>
  </si>
  <si>
    <t>Постановление администрации Монастырщинского сельского поселения Богучарского муниципального района Воронежской области от  01.03.2017 №14</t>
  </si>
  <si>
    <t>Постановление администрации Поповского сельского поселения Богучарского муниципального района Воронежской области от 29.12.2019 №171</t>
  </si>
  <si>
    <t>Постановление администрации Суходонецкого сельского поселения Богучарского муниципального района Воронежской области от 22.03.2017 №26</t>
  </si>
  <si>
    <t>Решение Совета народных депутатов Суходонецкого сельского поселения Богучарского муниципального района Воронежской области от 03.11.2017 №180</t>
  </si>
  <si>
    <t>Решение Совета народных депутатов Суходонецкого сельского поселения Богучарского муниципального района Воронежской области от 03.11.2017 №160</t>
  </si>
  <si>
    <t xml:space="preserve">Решение Совета народных депутатов Филоновского сельского поселения Богучарского муниципального района Воронежской области от 02.11.2017 №166 </t>
  </si>
  <si>
    <t xml:space="preserve">Решение Совета народных депутатов Филоновского сельского поселения Богучарского муниципального района Воронежской области от 04.10.2017 №160 </t>
  </si>
  <si>
    <t>Постановление администрации Твердохлебовского сельского поселения Богучарского муниципального района Воронежской области от 22.12.2016 №77</t>
  </si>
  <si>
    <t>Постановление администрации Луговского сельского поселения Богучарского муниципального района Воронежской области от 22.02.2017 №10</t>
  </si>
</sst>
</file>

<file path=xl/styles.xml><?xml version="1.0" encoding="utf-8"?>
<styleSheet xmlns="http://schemas.openxmlformats.org/spreadsheetml/2006/main">
  <numFmts count="6">
    <numFmt numFmtId="41" formatCode="_-* #,##0_р_._-;\-* #,##0_р_._-;_-* &quot;-&quot;_р_._-;_-@_-"/>
    <numFmt numFmtId="164" formatCode="0.0"/>
    <numFmt numFmtId="165" formatCode="0.0%"/>
    <numFmt numFmtId="166" formatCode="#,##0.0"/>
    <numFmt numFmtId="167" formatCode="0.000"/>
    <numFmt numFmtId="168" formatCode="#,##0.000"/>
  </numFmts>
  <fonts count="3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name val="Times New Roman"/>
      <family val="1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</font>
    <font>
      <b/>
      <sz val="6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</font>
    <font>
      <sz val="8"/>
      <name val="Times New Roman"/>
      <family val="1"/>
      <charset val="204"/>
    </font>
    <font>
      <sz val="8"/>
      <name val="Arial Narrow"/>
      <family val="2"/>
      <charset val="204"/>
    </font>
    <font>
      <sz val="9"/>
      <name val="Arial Narrow"/>
      <family val="2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Arial Narrow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C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1" fontId="8" fillId="0" borderId="0" applyFont="0" applyFill="0" applyBorder="0" applyAlignment="0" applyProtection="0"/>
  </cellStyleXfs>
  <cellXfs count="508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Border="1" applyAlignment="1"/>
    <xf numFmtId="49" fontId="7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0" fillId="0" borderId="0" xfId="0" applyFont="1" applyFill="1" applyBorder="1" applyAlignment="1">
      <alignment vertical="top" wrapText="1"/>
    </xf>
    <xf numFmtId="0" fontId="12" fillId="0" borderId="0" xfId="0" applyFont="1" applyBorder="1"/>
    <xf numFmtId="0" fontId="0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1" fontId="19" fillId="4" borderId="9" xfId="0" applyNumberFormat="1" applyFont="1" applyFill="1" applyBorder="1" applyAlignment="1">
      <alignment horizontal="center" vertical="center" wrapText="1"/>
    </xf>
    <xf numFmtId="3" fontId="19" fillId="5" borderId="1" xfId="0" applyNumberFormat="1" applyFont="1" applyFill="1" applyBorder="1" applyAlignment="1">
      <alignment horizontal="center" vertical="center" wrapText="1"/>
    </xf>
    <xf numFmtId="3" fontId="19" fillId="5" borderId="3" xfId="0" applyNumberFormat="1" applyFont="1" applyFill="1" applyBorder="1" applyAlignment="1">
      <alignment horizontal="center" vertical="center" wrapText="1"/>
    </xf>
    <xf numFmtId="2" fontId="19" fillId="5" borderId="3" xfId="0" applyNumberFormat="1" applyFont="1" applyFill="1" applyBorder="1" applyAlignment="1">
      <alignment horizontal="center" vertical="center" wrapText="1"/>
    </xf>
    <xf numFmtId="1" fontId="19" fillId="5" borderId="3" xfId="0" applyNumberFormat="1" applyFont="1" applyFill="1" applyBorder="1" applyAlignment="1">
      <alignment horizontal="center" vertical="center" wrapText="1"/>
    </xf>
    <xf numFmtId="2" fontId="21" fillId="2" borderId="3" xfId="0" applyNumberFormat="1" applyFont="1" applyFill="1" applyBorder="1" applyAlignment="1">
      <alignment horizontal="center" vertical="center" wrapText="1"/>
    </xf>
    <xf numFmtId="10" fontId="22" fillId="2" borderId="3" xfId="0" applyNumberFormat="1" applyFont="1" applyFill="1" applyBorder="1" applyAlignment="1">
      <alignment horizontal="center" vertical="center" wrapText="1"/>
    </xf>
    <xf numFmtId="9" fontId="22" fillId="2" borderId="3" xfId="0" applyNumberFormat="1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2" fontId="21" fillId="0" borderId="3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top" wrapText="1"/>
    </xf>
    <xf numFmtId="165" fontId="23" fillId="2" borderId="3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3" fontId="22" fillId="2" borderId="1" xfId="0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3" fontId="21" fillId="2" borderId="3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1" fontId="22" fillId="2" borderId="3" xfId="0" applyNumberFormat="1" applyFont="1" applyFill="1" applyBorder="1" applyAlignment="1">
      <alignment horizontal="center" vertical="center" wrapText="1"/>
    </xf>
    <xf numFmtId="2" fontId="21" fillId="0" borderId="1" xfId="1" applyNumberFormat="1" applyFont="1" applyFill="1" applyBorder="1" applyAlignment="1">
      <alignment horizontal="center" vertical="center" wrapText="1"/>
    </xf>
    <xf numFmtId="2" fontId="19" fillId="2" borderId="9" xfId="0" applyNumberFormat="1" applyFont="1" applyFill="1" applyBorder="1" applyAlignment="1">
      <alignment horizontal="center" vertical="center" wrapText="1"/>
    </xf>
    <xf numFmtId="2" fontId="19" fillId="2" borderId="3" xfId="0" applyNumberFormat="1" applyFont="1" applyFill="1" applyBorder="1" applyAlignment="1">
      <alignment horizontal="center" vertical="center" wrapText="1"/>
    </xf>
    <xf numFmtId="2" fontId="19" fillId="0" borderId="9" xfId="0" applyNumberFormat="1" applyFont="1" applyFill="1" applyBorder="1" applyAlignment="1">
      <alignment horizontal="center" vertical="center" wrapText="1"/>
    </xf>
    <xf numFmtId="2" fontId="21" fillId="0" borderId="9" xfId="0" applyNumberFormat="1" applyFont="1" applyFill="1" applyBorder="1" applyAlignment="1">
      <alignment horizontal="center" vertical="center" wrapText="1"/>
    </xf>
    <xf numFmtId="0" fontId="21" fillId="0" borderId="1" xfId="0" quotePrefix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19" fillId="5" borderId="1" xfId="0" applyNumberFormat="1" applyFont="1" applyFill="1" applyBorder="1" applyAlignment="1">
      <alignment horizontal="center" vertical="center" wrapText="1"/>
    </xf>
    <xf numFmtId="1" fontId="21" fillId="5" borderId="1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2" fontId="19" fillId="2" borderId="6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9" fontId="21" fillId="2" borderId="1" xfId="0" applyNumberFormat="1" applyFont="1" applyFill="1" applyBorder="1" applyAlignment="1">
      <alignment horizontal="center" vertical="center" wrapText="1"/>
    </xf>
    <xf numFmtId="1" fontId="21" fillId="2" borderId="1" xfId="0" applyNumberFormat="1" applyFont="1" applyFill="1" applyBorder="1" applyAlignment="1">
      <alignment horizontal="center" vertical="center" wrapText="1"/>
    </xf>
    <xf numFmtId="10" fontId="21" fillId="2" borderId="1" xfId="0" applyNumberFormat="1" applyFont="1" applyFill="1" applyBorder="1" applyAlignment="1">
      <alignment horizontal="center" vertical="center" wrapText="1"/>
    </xf>
    <xf numFmtId="2" fontId="21" fillId="2" borderId="9" xfId="0" applyNumberFormat="1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" fontId="26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2" fontId="21" fillId="2" borderId="1" xfId="1" applyNumberFormat="1" applyFont="1" applyFill="1" applyBorder="1" applyAlignment="1">
      <alignment horizontal="center" vertical="center" wrapText="1"/>
    </xf>
    <xf numFmtId="4" fontId="21" fillId="2" borderId="1" xfId="1" applyNumberFormat="1" applyFont="1" applyFill="1" applyBorder="1" applyAlignment="1">
      <alignment horizontal="center" vertical="center" wrapText="1"/>
    </xf>
    <xf numFmtId="3" fontId="21" fillId="2" borderId="1" xfId="1" applyNumberFormat="1" applyFont="1" applyFill="1" applyBorder="1" applyAlignment="1">
      <alignment horizontal="center" vertical="center" wrapText="1"/>
    </xf>
    <xf numFmtId="3" fontId="19" fillId="2" borderId="3" xfId="0" applyNumberFormat="1" applyFont="1" applyFill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164" fontId="21" fillId="5" borderId="1" xfId="0" applyNumberFormat="1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2" fontId="26" fillId="2" borderId="9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1" fontId="21" fillId="2" borderId="9" xfId="0" applyNumberFormat="1" applyFont="1" applyFill="1" applyBorder="1" applyAlignment="1">
      <alignment horizontal="center" vertical="center" wrapText="1"/>
    </xf>
    <xf numFmtId="167" fontId="21" fillId="2" borderId="1" xfId="0" applyNumberFormat="1" applyFont="1" applyFill="1" applyBorder="1" applyAlignment="1">
      <alignment horizontal="center" vertical="center" wrapText="1"/>
    </xf>
    <xf numFmtId="1" fontId="19" fillId="2" borderId="9" xfId="0" applyNumberFormat="1" applyFont="1" applyFill="1" applyBorder="1" applyAlignment="1">
      <alignment horizontal="center" vertical="center" wrapText="1"/>
    </xf>
    <xf numFmtId="164" fontId="21" fillId="2" borderId="7" xfId="0" applyNumberFormat="1" applyFont="1" applyFill="1" applyBorder="1" applyAlignment="1">
      <alignment horizontal="center" vertical="center" wrapText="1"/>
    </xf>
    <xf numFmtId="1" fontId="21" fillId="2" borderId="3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2" fontId="19" fillId="5" borderId="9" xfId="0" applyNumberFormat="1" applyFont="1" applyFill="1" applyBorder="1" applyAlignment="1">
      <alignment horizontal="center" vertical="center" wrapText="1"/>
    </xf>
    <xf numFmtId="165" fontId="21" fillId="5" borderId="3" xfId="0" applyNumberFormat="1" applyFont="1" applyFill="1" applyBorder="1" applyAlignment="1">
      <alignment horizontal="center" vertical="center" wrapText="1"/>
    </xf>
    <xf numFmtId="49" fontId="21" fillId="5" borderId="3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165" fontId="22" fillId="2" borderId="3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2" fontId="21" fillId="6" borderId="1" xfId="1" applyNumberFormat="1" applyFont="1" applyFill="1" applyBorder="1" applyAlignment="1">
      <alignment horizontal="center" vertical="center" wrapText="1"/>
    </xf>
    <xf numFmtId="3" fontId="21" fillId="6" borderId="1" xfId="1" applyNumberFormat="1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1" fontId="19" fillId="0" borderId="9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2" fontId="19" fillId="4" borderId="9" xfId="0" applyNumberFormat="1" applyFont="1" applyFill="1" applyBorder="1" applyAlignment="1">
      <alignment horizontal="center" vertical="center" wrapText="1"/>
    </xf>
    <xf numFmtId="164" fontId="19" fillId="4" borderId="9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" fontId="21" fillId="5" borderId="3" xfId="0" applyNumberFormat="1" applyFont="1" applyFill="1" applyBorder="1" applyAlignment="1">
      <alignment horizontal="center" vertical="center" wrapText="1"/>
    </xf>
    <xf numFmtId="1" fontId="19" fillId="0" borderId="3" xfId="0" applyNumberFormat="1" applyFont="1" applyFill="1" applyBorder="1" applyAlignment="1">
      <alignment horizontal="center" vertical="center" wrapText="1"/>
    </xf>
    <xf numFmtId="1" fontId="21" fillId="0" borderId="3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4" fontId="29" fillId="0" borderId="6" xfId="0" applyNumberFormat="1" applyFont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1" fontId="26" fillId="0" borderId="9" xfId="0" applyNumberFormat="1" applyFont="1" applyFill="1" applyBorder="1" applyAlignment="1">
      <alignment horizontal="center" vertical="center" wrapText="1"/>
    </xf>
    <xf numFmtId="1" fontId="26" fillId="2" borderId="9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1" fontId="27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4" fontId="19" fillId="2" borderId="9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3" fontId="21" fillId="2" borderId="3" xfId="0" applyNumberFormat="1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3" fontId="19" fillId="2" borderId="3" xfId="0" applyNumberFormat="1" applyFont="1" applyFill="1" applyBorder="1" applyAlignment="1">
      <alignment horizontal="left" vertical="center" wrapText="1"/>
    </xf>
    <xf numFmtId="3" fontId="21" fillId="0" borderId="3" xfId="0" applyNumberFormat="1" applyFont="1" applyFill="1" applyBorder="1" applyAlignment="1">
      <alignment horizontal="left" vertical="center" wrapText="1"/>
    </xf>
    <xf numFmtId="3" fontId="21" fillId="0" borderId="3" xfId="0" applyNumberFormat="1" applyFont="1" applyFill="1" applyBorder="1" applyAlignment="1">
      <alignment horizontal="left" vertical="center" wrapText="1"/>
    </xf>
    <xf numFmtId="3" fontId="19" fillId="2" borderId="1" xfId="0" applyNumberFormat="1" applyFont="1" applyFill="1" applyBorder="1" applyAlignment="1">
      <alignment horizontal="left" vertical="center" wrapText="1"/>
    </xf>
    <xf numFmtId="49" fontId="19" fillId="2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3" fontId="19" fillId="0" borderId="1" xfId="0" applyNumberFormat="1" applyFont="1" applyFill="1" applyBorder="1" applyAlignment="1">
      <alignment horizontal="left" vertical="center" wrapText="1"/>
    </xf>
    <xf numFmtId="10" fontId="23" fillId="2" borderId="3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4" fontId="21" fillId="2" borderId="3" xfId="0" applyNumberFormat="1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vertical="top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21" fillId="0" borderId="7" xfId="0" applyNumberFormat="1" applyFont="1" applyFill="1" applyBorder="1" applyAlignment="1">
      <alignment horizontal="left" vertical="center" wrapText="1"/>
    </xf>
    <xf numFmtId="0" fontId="21" fillId="0" borderId="1" xfId="0" quotePrefix="1" applyFont="1" applyFill="1" applyBorder="1" applyAlignment="1">
      <alignment horizontal="left" vertical="center" wrapText="1"/>
    </xf>
    <xf numFmtId="49" fontId="21" fillId="0" borderId="1" xfId="0" quotePrefix="1" applyNumberFormat="1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25" fillId="0" borderId="1" xfId="0" quotePrefix="1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left" vertical="center" wrapText="1"/>
    </xf>
    <xf numFmtId="3" fontId="21" fillId="2" borderId="3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3" fontId="19" fillId="5" borderId="3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left" vertical="center" wrapText="1"/>
    </xf>
    <xf numFmtId="3" fontId="21" fillId="2" borderId="3" xfId="0" applyNumberFormat="1" applyFont="1" applyFill="1" applyBorder="1" applyAlignment="1">
      <alignment horizontal="left" vertical="center" wrapText="1"/>
    </xf>
    <xf numFmtId="3" fontId="21" fillId="2" borderId="1" xfId="0" applyNumberFormat="1" applyFont="1" applyFill="1" applyBorder="1" applyAlignment="1">
      <alignment horizontal="left" vertical="center" wrapText="1"/>
    </xf>
    <xf numFmtId="3" fontId="21" fillId="0" borderId="3" xfId="0" applyNumberFormat="1" applyFont="1" applyFill="1" applyBorder="1" applyAlignment="1">
      <alignment vertical="center" wrapText="1"/>
    </xf>
    <xf numFmtId="3" fontId="21" fillId="0" borderId="1" xfId="0" applyNumberFormat="1" applyFont="1" applyFill="1" applyBorder="1" applyAlignment="1">
      <alignment vertical="center" wrapText="1"/>
    </xf>
    <xf numFmtId="2" fontId="21" fillId="5" borderId="1" xfId="0" applyNumberFormat="1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vertical="center" wrapText="1"/>
    </xf>
    <xf numFmtId="1" fontId="26" fillId="5" borderId="1" xfId="0" applyNumberFormat="1" applyFont="1" applyFill="1" applyBorder="1" applyAlignment="1">
      <alignment vertical="center" wrapText="1"/>
    </xf>
    <xf numFmtId="168" fontId="21" fillId="2" borderId="1" xfId="0" applyNumberFormat="1" applyFont="1" applyFill="1" applyBorder="1" applyAlignment="1">
      <alignment horizontal="center" vertical="center" wrapText="1"/>
    </xf>
    <xf numFmtId="167" fontId="21" fillId="2" borderId="1" xfId="1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vertical="center" wrapText="1"/>
    </xf>
    <xf numFmtId="3" fontId="21" fillId="2" borderId="1" xfId="0" applyNumberFormat="1" applyFont="1" applyFill="1" applyBorder="1" applyAlignment="1">
      <alignment vertical="center" wrapText="1"/>
    </xf>
    <xf numFmtId="2" fontId="19" fillId="2" borderId="1" xfId="0" applyNumberFormat="1" applyFont="1" applyFill="1" applyBorder="1" applyAlignment="1">
      <alignment vertical="center" wrapText="1"/>
    </xf>
    <xf numFmtId="164" fontId="19" fillId="2" borderId="1" xfId="0" applyNumberFormat="1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left" vertical="center" wrapText="1"/>
    </xf>
    <xf numFmtId="1" fontId="21" fillId="0" borderId="1" xfId="0" applyNumberFormat="1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3" fontId="21" fillId="2" borderId="3" xfId="0" applyNumberFormat="1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3" fontId="19" fillId="5" borderId="1" xfId="0" applyNumberFormat="1" applyFont="1" applyFill="1" applyBorder="1" applyAlignment="1">
      <alignment horizontal="center" vertical="center" wrapText="1"/>
    </xf>
    <xf numFmtId="3" fontId="19" fillId="5" borderId="3" xfId="0" applyNumberFormat="1" applyFont="1" applyFill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21" fillId="5" borderId="3" xfId="0" applyFont="1" applyFill="1" applyBorder="1" applyAlignment="1">
      <alignment horizontal="center" vertical="center" wrapText="1"/>
    </xf>
    <xf numFmtId="3" fontId="19" fillId="0" borderId="3" xfId="0" applyNumberFormat="1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1" fontId="26" fillId="2" borderId="9" xfId="0" applyNumberFormat="1" applyFont="1" applyFill="1" applyBorder="1" applyAlignment="1">
      <alignment horizontal="center" wrapText="1"/>
    </xf>
    <xf numFmtId="1" fontId="19" fillId="2" borderId="9" xfId="0" applyNumberFormat="1" applyFont="1" applyFill="1" applyBorder="1" applyAlignment="1">
      <alignment horizontal="right" wrapText="1"/>
    </xf>
    <xf numFmtId="164" fontId="19" fillId="2" borderId="9" xfId="0" applyNumberFormat="1" applyFont="1" applyFill="1" applyBorder="1" applyAlignment="1">
      <alignment horizontal="right" wrapText="1"/>
    </xf>
    <xf numFmtId="0" fontId="21" fillId="0" borderId="1" xfId="0" applyFont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 wrapText="1"/>
    </xf>
    <xf numFmtId="1" fontId="21" fillId="2" borderId="1" xfId="0" applyNumberFormat="1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vertical="top" wrapText="1"/>
    </xf>
    <xf numFmtId="164" fontId="19" fillId="2" borderId="1" xfId="0" applyNumberFormat="1" applyFont="1" applyFill="1" applyBorder="1" applyAlignment="1">
      <alignment horizontal="right" wrapText="1"/>
    </xf>
    <xf numFmtId="1" fontId="26" fillId="2" borderId="9" xfId="0" applyNumberFormat="1" applyFont="1" applyFill="1" applyBorder="1" applyAlignment="1">
      <alignment horizontal="right" wrapText="1"/>
    </xf>
    <xf numFmtId="1" fontId="26" fillId="0" borderId="9" xfId="0" applyNumberFormat="1" applyFont="1" applyFill="1" applyBorder="1" applyAlignment="1">
      <alignment horizontal="right" wrapText="1"/>
    </xf>
    <xf numFmtId="0" fontId="25" fillId="0" borderId="1" xfId="0" applyFont="1" applyFill="1" applyBorder="1" applyAlignment="1">
      <alignment horizontal="left" vertical="center" wrapText="1"/>
    </xf>
    <xf numFmtId="2" fontId="21" fillId="2" borderId="1" xfId="0" applyNumberFormat="1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3" fontId="21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3" fontId="33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top" wrapText="1"/>
    </xf>
    <xf numFmtId="1" fontId="26" fillId="2" borderId="9" xfId="0" applyNumberFormat="1" applyFont="1" applyFill="1" applyBorder="1" applyAlignment="1">
      <alignment wrapText="1"/>
    </xf>
    <xf numFmtId="2" fontId="19" fillId="2" borderId="9" xfId="0" applyNumberFormat="1" applyFont="1" applyFill="1" applyBorder="1" applyAlignment="1">
      <alignment horizontal="right" wrapText="1"/>
    </xf>
    <xf numFmtId="0" fontId="21" fillId="0" borderId="9" xfId="0" applyFont="1" applyBorder="1" applyAlignment="1">
      <alignment horizontal="left" vertical="top" wrapText="1"/>
    </xf>
    <xf numFmtId="0" fontId="21" fillId="2" borderId="9" xfId="0" applyFont="1" applyFill="1" applyBorder="1" applyAlignment="1">
      <alignment horizontal="left" vertical="top" wrapText="1"/>
    </xf>
    <xf numFmtId="1" fontId="21" fillId="2" borderId="9" xfId="0" applyNumberFormat="1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vertical="top" wrapText="1"/>
    </xf>
    <xf numFmtId="164" fontId="22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2" fillId="0" borderId="0" xfId="0" applyFont="1"/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1" fontId="21" fillId="0" borderId="3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6" fontId="34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>
      <alignment horizontal="center" vertical="center" wrapText="1"/>
    </xf>
    <xf numFmtId="2" fontId="26" fillId="2" borderId="9" xfId="0" applyNumberFormat="1" applyFont="1" applyFill="1" applyBorder="1" applyAlignment="1">
      <alignment horizontal="right" wrapText="1"/>
    </xf>
    <xf numFmtId="2" fontId="26" fillId="0" borderId="9" xfId="0" applyNumberFormat="1" applyFont="1" applyFill="1" applyBorder="1" applyAlignment="1">
      <alignment horizontal="right" wrapText="1"/>
    </xf>
    <xf numFmtId="164" fontId="22" fillId="2" borderId="3" xfId="0" applyNumberFormat="1" applyFont="1" applyFill="1" applyBorder="1" applyAlignment="1">
      <alignment horizontal="center" vertical="center" wrapText="1"/>
    </xf>
    <xf numFmtId="3" fontId="19" fillId="2" borderId="3" xfId="0" applyNumberFormat="1" applyFont="1" applyFill="1" applyBorder="1" applyAlignment="1">
      <alignment horizontal="left" vertical="center" wrapText="1"/>
    </xf>
    <xf numFmtId="3" fontId="21" fillId="0" borderId="3" xfId="0" applyNumberFormat="1" applyFont="1" applyFill="1" applyBorder="1" applyAlignment="1">
      <alignment horizontal="left" vertical="center" wrapText="1"/>
    </xf>
    <xf numFmtId="3" fontId="21" fillId="0" borderId="5" xfId="0" applyNumberFormat="1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3" fontId="19" fillId="0" borderId="3" xfId="0" applyNumberFormat="1" applyFont="1" applyFill="1" applyBorder="1" applyAlignment="1">
      <alignment horizontal="left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2" fontId="21" fillId="2" borderId="3" xfId="0" applyNumberFormat="1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center" vertical="center" wrapText="1"/>
    </xf>
    <xf numFmtId="3" fontId="21" fillId="5" borderId="1" xfId="0" applyNumberFormat="1" applyFont="1" applyFill="1" applyBorder="1" applyAlignment="1">
      <alignment horizontal="center" vertical="center" wrapText="1"/>
    </xf>
    <xf numFmtId="164" fontId="19" fillId="5" borderId="3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21" fillId="5" borderId="1" xfId="0" applyNumberFormat="1" applyFont="1" applyFill="1" applyBorder="1" applyAlignment="1">
      <alignment horizontal="center" vertical="center" wrapText="1"/>
    </xf>
    <xf numFmtId="1" fontId="23" fillId="2" borderId="3" xfId="0" applyNumberFormat="1" applyFont="1" applyFill="1" applyBorder="1" applyAlignment="1">
      <alignment horizontal="center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3" fontId="21" fillId="2" borderId="3" xfId="0" applyNumberFormat="1" applyFont="1" applyFill="1" applyBorder="1" applyAlignment="1">
      <alignment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21" fillId="5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3" fontId="21" fillId="0" borderId="1" xfId="0" applyNumberFormat="1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left" vertical="center" wrapText="1"/>
    </xf>
    <xf numFmtId="2" fontId="21" fillId="0" borderId="3" xfId="0" applyNumberFormat="1" applyFont="1" applyFill="1" applyBorder="1" applyAlignment="1">
      <alignment horizontal="left" vertical="center" wrapText="1"/>
    </xf>
    <xf numFmtId="3" fontId="21" fillId="2" borderId="3" xfId="0" applyNumberFormat="1" applyFont="1" applyFill="1" applyBorder="1" applyAlignment="1">
      <alignment horizontal="left" vertical="center" wrapText="1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3" fontId="21" fillId="2" borderId="3" xfId="0" applyNumberFormat="1" applyFont="1" applyFill="1" applyBorder="1" applyAlignment="1">
      <alignment horizontal="left" vertical="top" wrapText="1"/>
    </xf>
    <xf numFmtId="3" fontId="21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27" fillId="0" borderId="4" xfId="0" applyNumberFormat="1" applyFont="1" applyBorder="1" applyAlignment="1">
      <alignment horizontal="center" vertical="center" wrapText="1"/>
    </xf>
    <xf numFmtId="2" fontId="27" fillId="0" borderId="4" xfId="0" applyNumberFormat="1" applyFont="1" applyBorder="1" applyAlignment="1">
      <alignment wrapText="1"/>
    </xf>
    <xf numFmtId="3" fontId="19" fillId="0" borderId="3" xfId="0" applyNumberFormat="1" applyFont="1" applyFill="1" applyBorder="1" applyAlignment="1">
      <alignment horizontal="center" vertical="center" wrapText="1"/>
    </xf>
    <xf numFmtId="164" fontId="28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35" fillId="6" borderId="1" xfId="0" applyFont="1" applyFill="1" applyBorder="1" applyAlignment="1">
      <alignment horizontal="center" vertical="top" wrapText="1"/>
    </xf>
    <xf numFmtId="0" fontId="35" fillId="6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0" fillId="0" borderId="1" xfId="0" applyBorder="1"/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6" fillId="0" borderId="4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0" fontId="21" fillId="0" borderId="1" xfId="0" applyFont="1" applyBorder="1" applyAlignment="1">
      <alignment horizontal="left" vertical="center" wrapText="1"/>
    </xf>
    <xf numFmtId="1" fontId="26" fillId="2" borderId="3" xfId="0" applyNumberFormat="1" applyFont="1" applyFill="1" applyBorder="1" applyAlignment="1">
      <alignment horizontal="center" vertical="center" wrapText="1"/>
    </xf>
    <xf numFmtId="1" fontId="26" fillId="2" borderId="8" xfId="0" applyNumberFormat="1" applyFont="1" applyFill="1" applyBorder="1" applyAlignment="1">
      <alignment horizontal="center" vertical="center" wrapText="1"/>
    </xf>
    <xf numFmtId="164" fontId="19" fillId="2" borderId="3" xfId="0" applyNumberFormat="1" applyFont="1" applyFill="1" applyBorder="1" applyAlignment="1">
      <alignment horizontal="center" vertical="center" wrapText="1"/>
    </xf>
    <xf numFmtId="164" fontId="19" fillId="2" borderId="5" xfId="0" applyNumberFormat="1" applyFont="1" applyFill="1" applyBorder="1" applyAlignment="1">
      <alignment horizontal="center" vertical="center" wrapText="1"/>
    </xf>
    <xf numFmtId="164" fontId="19" fillId="2" borderId="8" xfId="0" applyNumberFormat="1" applyFont="1" applyFill="1" applyBorder="1" applyAlignment="1">
      <alignment horizontal="center" vertical="center" wrapText="1"/>
    </xf>
    <xf numFmtId="1" fontId="26" fillId="2" borderId="5" xfId="0" applyNumberFormat="1" applyFont="1" applyFill="1" applyBorder="1" applyAlignment="1">
      <alignment horizontal="center" vertical="center" wrapText="1"/>
    </xf>
    <xf numFmtId="164" fontId="26" fillId="2" borderId="3" xfId="0" applyNumberFormat="1" applyFont="1" applyFill="1" applyBorder="1" applyAlignment="1">
      <alignment horizontal="center" vertical="center" wrapText="1"/>
    </xf>
    <xf numFmtId="164" fontId="26" fillId="2" borderId="5" xfId="0" applyNumberFormat="1" applyFont="1" applyFill="1" applyBorder="1" applyAlignment="1">
      <alignment horizontal="center" vertical="center" wrapText="1"/>
    </xf>
    <xf numFmtId="164" fontId="26" fillId="2" borderId="8" xfId="0" applyNumberFormat="1" applyFont="1" applyFill="1" applyBorder="1" applyAlignment="1">
      <alignment horizontal="center" vertical="center" wrapText="1"/>
    </xf>
    <xf numFmtId="2" fontId="21" fillId="0" borderId="3" xfId="0" applyNumberFormat="1" applyFont="1" applyFill="1" applyBorder="1" applyAlignment="1">
      <alignment horizontal="center" vertical="center" wrapText="1"/>
    </xf>
    <xf numFmtId="2" fontId="21" fillId="0" borderId="8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 wrapText="1"/>
    </xf>
    <xf numFmtId="164" fontId="21" fillId="0" borderId="8" xfId="0" applyNumberFormat="1" applyFont="1" applyFill="1" applyBorder="1" applyAlignment="1">
      <alignment horizontal="center" vertical="center" wrapText="1"/>
    </xf>
    <xf numFmtId="2" fontId="19" fillId="2" borderId="3" xfId="0" applyNumberFormat="1" applyFont="1" applyFill="1" applyBorder="1" applyAlignment="1">
      <alignment horizontal="center" vertical="center" wrapText="1"/>
    </xf>
    <xf numFmtId="2" fontId="19" fillId="2" borderId="8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21" fillId="2" borderId="3" xfId="0" applyNumberFormat="1" applyFont="1" applyFill="1" applyBorder="1" applyAlignment="1">
      <alignment horizontal="center" vertical="center" wrapText="1"/>
    </xf>
    <xf numFmtId="3" fontId="21" fillId="2" borderId="5" xfId="0" applyNumberFormat="1" applyFont="1" applyFill="1" applyBorder="1" applyAlignment="1">
      <alignment horizontal="center" vertical="center" wrapText="1"/>
    </xf>
    <xf numFmtId="3" fontId="21" fillId="2" borderId="8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1" fontId="21" fillId="0" borderId="3" xfId="0" applyNumberFormat="1" applyFont="1" applyBorder="1" applyAlignment="1">
      <alignment horizontal="center" vertical="center" wrapText="1"/>
    </xf>
    <xf numFmtId="1" fontId="21" fillId="0" borderId="5" xfId="0" applyNumberFormat="1" applyFont="1" applyBorder="1" applyAlignment="1">
      <alignment horizontal="center" vertical="center" wrapText="1"/>
    </xf>
    <xf numFmtId="1" fontId="21" fillId="0" borderId="8" xfId="0" applyNumberFormat="1" applyFont="1" applyBorder="1" applyAlignment="1">
      <alignment horizontal="center" vertical="center" wrapText="1"/>
    </xf>
    <xf numFmtId="2" fontId="21" fillId="2" borderId="3" xfId="0" applyNumberFormat="1" applyFont="1" applyFill="1" applyBorder="1" applyAlignment="1">
      <alignment horizontal="center" vertical="center" wrapText="1"/>
    </xf>
    <xf numFmtId="2" fontId="21" fillId="2" borderId="5" xfId="0" applyNumberFormat="1" applyFont="1" applyFill="1" applyBorder="1" applyAlignment="1">
      <alignment horizontal="center" vertical="center" wrapText="1"/>
    </xf>
    <xf numFmtId="2" fontId="21" fillId="2" borderId="8" xfId="0" applyNumberFormat="1" applyFont="1" applyFill="1" applyBorder="1" applyAlignment="1">
      <alignment horizontal="center" vertical="center" wrapText="1"/>
    </xf>
    <xf numFmtId="2" fontId="19" fillId="2" borderId="5" xfId="0" applyNumberFormat="1" applyFont="1" applyFill="1" applyBorder="1" applyAlignment="1">
      <alignment horizontal="center" vertical="center" wrapText="1"/>
    </xf>
    <xf numFmtId="1" fontId="21" fillId="0" borderId="3" xfId="0" applyNumberFormat="1" applyFont="1" applyFill="1" applyBorder="1" applyAlignment="1">
      <alignment horizontal="center" vertical="center" wrapText="1"/>
    </xf>
    <xf numFmtId="1" fontId="21" fillId="0" borderId="8" xfId="0" applyNumberFormat="1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21" fillId="0" borderId="8" xfId="0" applyNumberFormat="1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left" vertical="center" wrapText="1"/>
    </xf>
    <xf numFmtId="3" fontId="21" fillId="0" borderId="5" xfId="0" applyNumberFormat="1" applyFont="1" applyFill="1" applyBorder="1" applyAlignment="1">
      <alignment horizontal="left" vertical="center" wrapText="1"/>
    </xf>
    <xf numFmtId="3" fontId="21" fillId="0" borderId="8" xfId="0" applyNumberFormat="1" applyFont="1" applyFill="1" applyBorder="1" applyAlignment="1">
      <alignment horizontal="left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3" fontId="21" fillId="2" borderId="3" xfId="0" applyNumberFormat="1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2" fontId="19" fillId="0" borderId="3" xfId="0" applyNumberFormat="1" applyFont="1" applyFill="1" applyBorder="1" applyAlignment="1">
      <alignment horizontal="center" vertical="center" wrapText="1"/>
    </xf>
    <xf numFmtId="2" fontId="19" fillId="0" borderId="8" xfId="0" applyNumberFormat="1" applyFont="1" applyFill="1" applyBorder="1" applyAlignment="1">
      <alignment horizontal="center" vertical="center" wrapText="1"/>
    </xf>
    <xf numFmtId="2" fontId="26" fillId="2" borderId="3" xfId="0" applyNumberFormat="1" applyFont="1" applyFill="1" applyBorder="1" applyAlignment="1">
      <alignment horizontal="center" vertical="center" wrapText="1"/>
    </xf>
    <xf numFmtId="2" fontId="26" fillId="2" borderId="5" xfId="0" applyNumberFormat="1" applyFont="1" applyFill="1" applyBorder="1" applyAlignment="1">
      <alignment horizontal="center" vertical="center" wrapText="1"/>
    </xf>
    <xf numFmtId="2" fontId="26" fillId="2" borderId="8" xfId="0" applyNumberFormat="1" applyFont="1" applyFill="1" applyBorder="1" applyAlignment="1">
      <alignment horizontal="center" vertical="center" wrapText="1"/>
    </xf>
    <xf numFmtId="3" fontId="19" fillId="2" borderId="3" xfId="0" applyNumberFormat="1" applyFont="1" applyFill="1" applyBorder="1" applyAlignment="1">
      <alignment horizontal="left" vertical="center" wrapText="1"/>
    </xf>
    <xf numFmtId="3" fontId="19" fillId="2" borderId="5" xfId="0" applyNumberFormat="1" applyFont="1" applyFill="1" applyBorder="1" applyAlignment="1">
      <alignment horizontal="left" vertical="center" wrapText="1"/>
    </xf>
    <xf numFmtId="3" fontId="19" fillId="2" borderId="8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left" vertical="center" wrapText="1"/>
    </xf>
    <xf numFmtId="3" fontId="21" fillId="2" borderId="10" xfId="0" applyNumberFormat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2" fontId="0" fillId="2" borderId="5" xfId="0" applyNumberFormat="1" applyFill="1" applyBorder="1" applyAlignment="1">
      <alignment horizontal="center" vertical="center" wrapText="1"/>
    </xf>
    <xf numFmtId="2" fontId="0" fillId="2" borderId="8" xfId="0" applyNumberForma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2" fontId="14" fillId="2" borderId="8" xfId="0" applyNumberFormat="1" applyFont="1" applyFill="1" applyBorder="1" applyAlignment="1">
      <alignment horizontal="center" vertical="center" wrapText="1"/>
    </xf>
    <xf numFmtId="164" fontId="19" fillId="5" borderId="3" xfId="0" applyNumberFormat="1" applyFont="1" applyFill="1" applyBorder="1" applyAlignment="1">
      <alignment horizontal="center" vertical="center" wrapText="1"/>
    </xf>
    <xf numFmtId="164" fontId="19" fillId="5" borderId="5" xfId="0" applyNumberFormat="1" applyFont="1" applyFill="1" applyBorder="1" applyAlignment="1">
      <alignment horizontal="center" vertical="center" wrapText="1"/>
    </xf>
    <xf numFmtId="164" fontId="19" fillId="5" borderId="8" xfId="0" applyNumberFormat="1" applyFont="1" applyFill="1" applyBorder="1" applyAlignment="1">
      <alignment horizontal="center" vertical="center" wrapText="1"/>
    </xf>
    <xf numFmtId="2" fontId="19" fillId="5" borderId="3" xfId="0" applyNumberFormat="1" applyFont="1" applyFill="1" applyBorder="1" applyAlignment="1">
      <alignment horizontal="center" vertical="center" wrapText="1"/>
    </xf>
    <xf numFmtId="2" fontId="19" fillId="5" borderId="5" xfId="0" applyNumberFormat="1" applyFont="1" applyFill="1" applyBorder="1" applyAlignment="1">
      <alignment horizontal="center" vertical="center" wrapText="1"/>
    </xf>
    <xf numFmtId="2" fontId="19" fillId="5" borderId="8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3" fontId="19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3" fontId="19" fillId="5" borderId="3" xfId="0" applyNumberFormat="1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14" fillId="5" borderId="8" xfId="0" applyFont="1" applyFill="1" applyBorder="1" applyAlignment="1">
      <alignment horizontal="left" vertical="center" wrapText="1"/>
    </xf>
    <xf numFmtId="3" fontId="19" fillId="5" borderId="3" xfId="0" applyNumberFormat="1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19" fillId="5" borderId="3" xfId="0" applyNumberFormat="1" applyFont="1" applyFill="1" applyBorder="1" applyAlignment="1">
      <alignment horizontal="center" vertical="center" wrapText="1"/>
    </xf>
    <xf numFmtId="4" fontId="19" fillId="5" borderId="5" xfId="0" applyNumberFormat="1" applyFont="1" applyFill="1" applyBorder="1" applyAlignment="1">
      <alignment horizontal="center" vertical="center" wrapText="1"/>
    </xf>
    <xf numFmtId="4" fontId="19" fillId="5" borderId="8" xfId="0" applyNumberFormat="1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21" fillId="5" borderId="5" xfId="0" applyFont="1" applyFill="1" applyBorder="1" applyAlignment="1">
      <alignment horizontal="left" vertical="center" wrapText="1"/>
    </xf>
    <xf numFmtId="0" fontId="21" fillId="5" borderId="8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0" fontId="26" fillId="2" borderId="3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3" fontId="19" fillId="5" borderId="5" xfId="0" applyNumberFormat="1" applyFont="1" applyFill="1" applyBorder="1" applyAlignment="1">
      <alignment horizontal="center" vertical="center" wrapText="1"/>
    </xf>
    <xf numFmtId="3" fontId="19" fillId="5" borderId="8" xfId="0" applyNumberFormat="1" applyFont="1" applyFill="1" applyBorder="1" applyAlignment="1">
      <alignment horizontal="center" vertical="center" wrapText="1"/>
    </xf>
    <xf numFmtId="3" fontId="19" fillId="5" borderId="3" xfId="0" applyNumberFormat="1" applyFont="1" applyFill="1" applyBorder="1" applyAlignment="1">
      <alignment vertical="center" wrapText="1"/>
    </xf>
    <xf numFmtId="3" fontId="19" fillId="5" borderId="5" xfId="0" applyNumberFormat="1" applyFont="1" applyFill="1" applyBorder="1" applyAlignment="1">
      <alignment vertical="center" wrapText="1"/>
    </xf>
    <xf numFmtId="3" fontId="19" fillId="5" borderId="8" xfId="0" applyNumberFormat="1" applyFont="1" applyFill="1" applyBorder="1" applyAlignment="1">
      <alignment vertical="center" wrapText="1"/>
    </xf>
    <xf numFmtId="3" fontId="21" fillId="5" borderId="3" xfId="0" applyNumberFormat="1" applyFont="1" applyFill="1" applyBorder="1" applyAlignment="1">
      <alignment horizontal="center" vertical="center" wrapText="1"/>
    </xf>
    <xf numFmtId="3" fontId="21" fillId="5" borderId="5" xfId="0" applyNumberFormat="1" applyFont="1" applyFill="1" applyBorder="1" applyAlignment="1">
      <alignment horizontal="center" vertical="center" wrapText="1"/>
    </xf>
    <xf numFmtId="3" fontId="21" fillId="5" borderId="8" xfId="0" applyNumberFormat="1" applyFont="1" applyFill="1" applyBorder="1" applyAlignment="1">
      <alignment horizontal="center" vertical="center" wrapText="1"/>
    </xf>
    <xf numFmtId="1" fontId="19" fillId="2" borderId="3" xfId="0" applyNumberFormat="1" applyFont="1" applyFill="1" applyBorder="1" applyAlignment="1">
      <alignment horizontal="center" vertical="center" wrapText="1"/>
    </xf>
    <xf numFmtId="1" fontId="19" fillId="2" borderId="8" xfId="0" applyNumberFormat="1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vertical="center" wrapText="1"/>
    </xf>
    <xf numFmtId="3" fontId="21" fillId="0" borderId="8" xfId="0" applyNumberFormat="1" applyFont="1" applyFill="1" applyBorder="1" applyAlignment="1">
      <alignment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1" fontId="13" fillId="2" borderId="8" xfId="0" applyNumberFormat="1" applyFont="1" applyFill="1" applyBorder="1" applyAlignment="1">
      <alignment horizontal="center" vertical="center" wrapText="1"/>
    </xf>
    <xf numFmtId="1" fontId="13" fillId="0" borderId="3" xfId="0" applyNumberFormat="1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1" fontId="13" fillId="0" borderId="8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1" fontId="14" fillId="0" borderId="5" xfId="0" applyNumberFormat="1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left" vertical="center" wrapText="1"/>
    </xf>
    <xf numFmtId="164" fontId="0" fillId="2" borderId="5" xfId="0" applyNumberFormat="1" applyFill="1" applyBorder="1" applyAlignment="1">
      <alignment horizontal="center" vertical="center" wrapText="1"/>
    </xf>
    <xf numFmtId="164" fontId="0" fillId="2" borderId="8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65" fontId="21" fillId="2" borderId="3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64" fontId="21" fillId="2" borderId="3" xfId="0" applyNumberFormat="1" applyFont="1" applyFill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3" fontId="21" fillId="5" borderId="1" xfId="0" applyNumberFormat="1" applyFont="1" applyFill="1" applyBorder="1" applyAlignment="1">
      <alignment horizontal="center" vertical="center" wrapText="1"/>
    </xf>
    <xf numFmtId="1" fontId="19" fillId="5" borderId="3" xfId="0" applyNumberFormat="1" applyFont="1" applyFill="1" applyBorder="1" applyAlignment="1">
      <alignment horizontal="center" vertical="center" wrapText="1"/>
    </xf>
    <xf numFmtId="1" fontId="19" fillId="5" borderId="5" xfId="0" applyNumberFormat="1" applyFont="1" applyFill="1" applyBorder="1" applyAlignment="1">
      <alignment horizontal="center" vertical="center" wrapText="1"/>
    </xf>
    <xf numFmtId="1" fontId="14" fillId="5" borderId="8" xfId="0" applyNumberFormat="1" applyFont="1" applyFill="1" applyBorder="1" applyAlignment="1">
      <alignment horizontal="center" vertical="center" wrapText="1"/>
    </xf>
    <xf numFmtId="3" fontId="19" fillId="0" borderId="3" xfId="0" applyNumberFormat="1" applyFont="1" applyFill="1" applyBorder="1" applyAlignment="1">
      <alignment horizontal="left" vertical="center" wrapText="1"/>
    </xf>
    <xf numFmtId="3" fontId="19" fillId="0" borderId="8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 applyProtection="1">
      <alignment horizontal="center" vertical="center" wrapText="1"/>
    </xf>
    <xf numFmtId="4" fontId="21" fillId="0" borderId="3" xfId="0" applyNumberFormat="1" applyFont="1" applyFill="1" applyBorder="1" applyAlignment="1">
      <alignment horizontal="center" vertical="center" wrapText="1"/>
    </xf>
    <xf numFmtId="4" fontId="21" fillId="0" borderId="5" xfId="0" applyNumberFormat="1" applyFont="1" applyFill="1" applyBorder="1" applyAlignment="1">
      <alignment horizontal="center" vertical="center" wrapText="1"/>
    </xf>
    <xf numFmtId="4" fontId="21" fillId="0" borderId="8" xfId="0" applyNumberFormat="1" applyFont="1" applyFill="1" applyBorder="1" applyAlignment="1">
      <alignment horizontal="center" vertical="center" wrapText="1"/>
    </xf>
    <xf numFmtId="1" fontId="21" fillId="0" borderId="5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vertical="center" wrapText="1"/>
    </xf>
    <xf numFmtId="1" fontId="15" fillId="0" borderId="5" xfId="0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164" fontId="21" fillId="0" borderId="3" xfId="0" applyNumberFormat="1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49" fontId="21" fillId="0" borderId="3" xfId="0" applyNumberFormat="1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[0]" xfId="1" builtinId="6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view="pageBreakPreview" topLeftCell="A40" zoomScaleSheetLayoutView="100" workbookViewId="0">
      <selection activeCell="G25" sqref="G25"/>
    </sheetView>
  </sheetViews>
  <sheetFormatPr defaultRowHeight="15"/>
  <cols>
    <col min="1" max="1" width="6.42578125" customWidth="1"/>
    <col min="2" max="2" width="34" customWidth="1"/>
    <col min="3" max="3" width="22.5703125" customWidth="1"/>
    <col min="4" max="4" width="37.7109375" customWidth="1"/>
    <col min="5" max="5" width="36.7109375" customWidth="1"/>
    <col min="6" max="6" width="29" customWidth="1"/>
    <col min="7" max="7" width="14.42578125" customWidth="1"/>
  </cols>
  <sheetData>
    <row r="1" spans="1:7" ht="15.75">
      <c r="A1" s="7"/>
      <c r="B1" s="6"/>
      <c r="C1" s="4"/>
      <c r="D1" s="4"/>
      <c r="E1" s="4"/>
      <c r="F1" s="5"/>
      <c r="G1" s="4"/>
    </row>
    <row r="2" spans="1:7" ht="15.75" customHeight="1">
      <c r="A2" s="307" t="s">
        <v>52</v>
      </c>
      <c r="B2" s="308"/>
      <c r="C2" s="308"/>
      <c r="D2" s="308"/>
      <c r="E2" s="308"/>
      <c r="F2" s="308"/>
      <c r="G2" s="308"/>
    </row>
    <row r="3" spans="1:7" ht="18" customHeight="1">
      <c r="A3" s="307" t="s">
        <v>51</v>
      </c>
      <c r="B3" s="308"/>
      <c r="C3" s="308"/>
      <c r="D3" s="308"/>
      <c r="E3" s="308"/>
      <c r="F3" s="308"/>
      <c r="G3" s="308"/>
    </row>
    <row r="4" spans="1:7" ht="18.75" customHeight="1">
      <c r="E4" s="309" t="s">
        <v>103</v>
      </c>
      <c r="F4" s="309"/>
      <c r="G4" s="309"/>
    </row>
    <row r="5" spans="1:7" ht="66" customHeight="1">
      <c r="A5" s="3" t="s">
        <v>50</v>
      </c>
      <c r="B5" s="2" t="s">
        <v>49</v>
      </c>
      <c r="C5" s="2" t="s">
        <v>48</v>
      </c>
      <c r="D5" s="2" t="s">
        <v>47</v>
      </c>
      <c r="E5" s="2" t="s">
        <v>46</v>
      </c>
      <c r="F5" s="2" t="s">
        <v>45</v>
      </c>
      <c r="G5" s="2" t="s">
        <v>44</v>
      </c>
    </row>
    <row r="6" spans="1:7" ht="12.75" customHeight="1">
      <c r="A6" s="3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</row>
    <row r="7" spans="1:7" ht="81.75" customHeight="1">
      <c r="A7" s="299">
        <v>1</v>
      </c>
      <c r="B7" s="244" t="s">
        <v>43</v>
      </c>
      <c r="C7" s="1" t="s">
        <v>34</v>
      </c>
      <c r="D7" s="286" t="s">
        <v>54</v>
      </c>
      <c r="E7" s="11" t="s">
        <v>42</v>
      </c>
      <c r="F7" s="287">
        <v>17702.400000000001</v>
      </c>
      <c r="G7" s="11"/>
    </row>
    <row r="8" spans="1:7" ht="69" customHeight="1">
      <c r="A8" s="299">
        <v>2</v>
      </c>
      <c r="B8" s="244" t="s">
        <v>41</v>
      </c>
      <c r="C8" s="1" t="s">
        <v>34</v>
      </c>
      <c r="D8" s="286" t="s">
        <v>549</v>
      </c>
      <c r="E8" s="11" t="s">
        <v>40</v>
      </c>
      <c r="F8" s="245">
        <v>62901</v>
      </c>
      <c r="G8" s="11"/>
    </row>
    <row r="9" spans="1:7" ht="78" customHeight="1">
      <c r="A9" s="299">
        <v>3</v>
      </c>
      <c r="B9" s="244" t="s">
        <v>39</v>
      </c>
      <c r="C9" s="1" t="s">
        <v>34</v>
      </c>
      <c r="D9" s="286" t="s">
        <v>550</v>
      </c>
      <c r="E9" s="11" t="s">
        <v>38</v>
      </c>
      <c r="F9" s="287">
        <v>122707.2</v>
      </c>
      <c r="G9" s="11"/>
    </row>
    <row r="10" spans="1:7" ht="107.25" customHeight="1">
      <c r="A10" s="299">
        <v>4</v>
      </c>
      <c r="B10" s="244" t="s">
        <v>37</v>
      </c>
      <c r="C10" s="1" t="s">
        <v>34</v>
      </c>
      <c r="D10" s="11" t="s">
        <v>55</v>
      </c>
      <c r="E10" s="11" t="s">
        <v>36</v>
      </c>
      <c r="F10" s="289">
        <v>19797</v>
      </c>
      <c r="G10" s="11"/>
    </row>
    <row r="11" spans="1:7" ht="78.75" customHeight="1">
      <c r="A11" s="299">
        <v>5</v>
      </c>
      <c r="B11" s="290" t="s">
        <v>35</v>
      </c>
      <c r="C11" s="1" t="s">
        <v>34</v>
      </c>
      <c r="D11" s="11" t="s">
        <v>551</v>
      </c>
      <c r="E11" s="11" t="s">
        <v>33</v>
      </c>
      <c r="F11" s="291">
        <v>5718</v>
      </c>
      <c r="G11" s="11"/>
    </row>
    <row r="12" spans="1:7" ht="99" customHeight="1">
      <c r="A12" s="299">
        <v>6</v>
      </c>
      <c r="B12" s="244" t="s">
        <v>32</v>
      </c>
      <c r="C12" s="1" t="s">
        <v>1</v>
      </c>
      <c r="D12" s="244" t="s">
        <v>56</v>
      </c>
      <c r="E12" s="11" t="s">
        <v>31</v>
      </c>
      <c r="F12" s="245">
        <v>35977.800000000003</v>
      </c>
      <c r="G12" s="11"/>
    </row>
    <row r="13" spans="1:7" ht="107.25" customHeight="1">
      <c r="A13" s="299">
        <v>7</v>
      </c>
      <c r="B13" s="244" t="s">
        <v>30</v>
      </c>
      <c r="C13" s="1" t="s">
        <v>1</v>
      </c>
      <c r="D13" s="244" t="s">
        <v>552</v>
      </c>
      <c r="E13" s="11" t="s">
        <v>29</v>
      </c>
      <c r="F13" s="8">
        <v>5368.1</v>
      </c>
      <c r="G13" s="300"/>
    </row>
    <row r="14" spans="1:7" ht="81" customHeight="1">
      <c r="A14" s="299">
        <v>8</v>
      </c>
      <c r="B14" s="301" t="s">
        <v>59</v>
      </c>
      <c r="C14" s="302" t="s">
        <v>72</v>
      </c>
      <c r="D14" s="244" t="s">
        <v>553</v>
      </c>
      <c r="E14" s="300" t="s">
        <v>29</v>
      </c>
      <c r="F14" s="8">
        <v>298</v>
      </c>
      <c r="G14" s="300"/>
    </row>
    <row r="15" spans="1:7" ht="131.25" customHeight="1">
      <c r="A15" s="299">
        <v>9</v>
      </c>
      <c r="B15" s="301" t="s">
        <v>28</v>
      </c>
      <c r="C15" s="302" t="s">
        <v>1</v>
      </c>
      <c r="D15" s="244" t="s">
        <v>554</v>
      </c>
      <c r="E15" s="11" t="s">
        <v>27</v>
      </c>
      <c r="F15" s="245">
        <v>5593.3</v>
      </c>
      <c r="G15" s="300"/>
    </row>
    <row r="16" spans="1:7" ht="77.25" customHeight="1">
      <c r="A16" s="299">
        <v>10</v>
      </c>
      <c r="B16" s="301" t="s">
        <v>60</v>
      </c>
      <c r="C16" s="303" t="s">
        <v>75</v>
      </c>
      <c r="D16" s="244" t="s">
        <v>555</v>
      </c>
      <c r="E16" s="11" t="s">
        <v>27</v>
      </c>
      <c r="F16" s="245">
        <v>196</v>
      </c>
      <c r="G16" s="300"/>
    </row>
    <row r="17" spans="1:7" ht="77.25" customHeight="1">
      <c r="A17" s="299">
        <v>11</v>
      </c>
      <c r="B17" s="301" t="s">
        <v>26</v>
      </c>
      <c r="C17" s="302" t="s">
        <v>1</v>
      </c>
      <c r="D17" s="244" t="s">
        <v>61</v>
      </c>
      <c r="E17" s="11" t="s">
        <v>25</v>
      </c>
      <c r="F17" s="245">
        <v>3185.4</v>
      </c>
      <c r="G17" s="11"/>
    </row>
    <row r="18" spans="1:7" ht="77.25" customHeight="1">
      <c r="A18" s="299">
        <v>12</v>
      </c>
      <c r="B18" s="304" t="s">
        <v>556</v>
      </c>
      <c r="C18" s="303" t="s">
        <v>75</v>
      </c>
      <c r="D18" s="244" t="s">
        <v>557</v>
      </c>
      <c r="E18" s="11" t="s">
        <v>25</v>
      </c>
      <c r="F18" s="245">
        <v>181.5</v>
      </c>
      <c r="G18" s="11"/>
    </row>
    <row r="19" spans="1:7" ht="78.75" customHeight="1">
      <c r="A19" s="299">
        <v>13</v>
      </c>
      <c r="B19" s="304" t="s">
        <v>558</v>
      </c>
      <c r="C19" s="303" t="s">
        <v>559</v>
      </c>
      <c r="D19" s="244" t="s">
        <v>560</v>
      </c>
      <c r="E19" s="11" t="s">
        <v>25</v>
      </c>
      <c r="F19" s="245">
        <v>30</v>
      </c>
      <c r="G19" s="11"/>
    </row>
    <row r="20" spans="1:7" ht="83.25" customHeight="1">
      <c r="A20" s="299">
        <v>14</v>
      </c>
      <c r="B20" s="304" t="s">
        <v>561</v>
      </c>
      <c r="C20" s="303" t="s">
        <v>559</v>
      </c>
      <c r="D20" s="244" t="s">
        <v>562</v>
      </c>
      <c r="E20" s="11" t="s">
        <v>25</v>
      </c>
      <c r="F20" s="245">
        <v>0</v>
      </c>
      <c r="G20" s="11"/>
    </row>
    <row r="21" spans="1:7" ht="114.75" customHeight="1">
      <c r="A21" s="299">
        <v>15</v>
      </c>
      <c r="B21" s="301" t="s">
        <v>24</v>
      </c>
      <c r="C21" s="302" t="s">
        <v>1</v>
      </c>
      <c r="D21" s="244" t="s">
        <v>563</v>
      </c>
      <c r="E21" s="11" t="s">
        <v>23</v>
      </c>
      <c r="F21" s="245">
        <v>4242.6000000000004</v>
      </c>
      <c r="G21" s="11"/>
    </row>
    <row r="22" spans="1:7" ht="107.25" customHeight="1">
      <c r="A22" s="299">
        <v>16</v>
      </c>
      <c r="B22" s="301" t="s">
        <v>564</v>
      </c>
      <c r="C22" s="302" t="s">
        <v>9</v>
      </c>
      <c r="D22" s="244" t="s">
        <v>578</v>
      </c>
      <c r="E22" s="11" t="s">
        <v>23</v>
      </c>
      <c r="F22" s="245">
        <v>205.5</v>
      </c>
      <c r="G22" s="11"/>
    </row>
    <row r="23" spans="1:7" ht="107.25" customHeight="1">
      <c r="A23" s="299">
        <v>17</v>
      </c>
      <c r="B23" s="301" t="s">
        <v>565</v>
      </c>
      <c r="C23" s="302" t="s">
        <v>79</v>
      </c>
      <c r="D23" s="244" t="s">
        <v>566</v>
      </c>
      <c r="E23" s="11" t="s">
        <v>23</v>
      </c>
      <c r="F23" s="245">
        <v>30</v>
      </c>
      <c r="G23" s="11"/>
    </row>
    <row r="24" spans="1:7" ht="97.5" customHeight="1">
      <c r="A24" s="299">
        <v>18</v>
      </c>
      <c r="B24" s="301" t="s">
        <v>22</v>
      </c>
      <c r="C24" s="302" t="s">
        <v>1</v>
      </c>
      <c r="D24" s="286" t="s">
        <v>567</v>
      </c>
      <c r="E24" s="11" t="s">
        <v>21</v>
      </c>
      <c r="F24" s="245">
        <v>4249.5</v>
      </c>
      <c r="G24" s="11"/>
    </row>
    <row r="25" spans="1:7" ht="94.5" customHeight="1">
      <c r="A25" s="299">
        <v>19</v>
      </c>
      <c r="B25" s="301" t="s">
        <v>74</v>
      </c>
      <c r="C25" s="302" t="s">
        <v>75</v>
      </c>
      <c r="D25" s="286" t="s">
        <v>568</v>
      </c>
      <c r="E25" s="11" t="s">
        <v>21</v>
      </c>
      <c r="F25" s="245">
        <v>31.3</v>
      </c>
      <c r="G25" s="11"/>
    </row>
    <row r="26" spans="1:7" ht="101.25" customHeight="1">
      <c r="A26" s="299">
        <v>20</v>
      </c>
      <c r="B26" s="301" t="s">
        <v>20</v>
      </c>
      <c r="C26" s="302" t="s">
        <v>1</v>
      </c>
      <c r="D26" s="286" t="s">
        <v>77</v>
      </c>
      <c r="E26" s="300" t="s">
        <v>19</v>
      </c>
      <c r="F26" s="245">
        <v>1458.9</v>
      </c>
      <c r="G26" s="11"/>
    </row>
    <row r="27" spans="1:7" ht="123" customHeight="1">
      <c r="A27" s="299">
        <v>21</v>
      </c>
      <c r="B27" s="301" t="s">
        <v>569</v>
      </c>
      <c r="C27" s="302" t="s">
        <v>75</v>
      </c>
      <c r="D27" s="286" t="s">
        <v>570</v>
      </c>
      <c r="E27" s="300" t="s">
        <v>19</v>
      </c>
      <c r="F27" s="245">
        <v>120</v>
      </c>
      <c r="G27" s="11"/>
    </row>
    <row r="28" spans="1:7" ht="97.5" customHeight="1">
      <c r="A28" s="299">
        <v>22</v>
      </c>
      <c r="B28" s="301" t="s">
        <v>18</v>
      </c>
      <c r="C28" s="1" t="s">
        <v>1</v>
      </c>
      <c r="D28" s="286" t="s">
        <v>83</v>
      </c>
      <c r="E28" s="300" t="s">
        <v>17</v>
      </c>
      <c r="F28" s="8">
        <v>1815.6</v>
      </c>
      <c r="G28" s="300"/>
    </row>
    <row r="29" spans="1:7" ht="102.75" customHeight="1">
      <c r="A29" s="299">
        <v>23</v>
      </c>
      <c r="B29" s="301" t="s">
        <v>81</v>
      </c>
      <c r="C29" s="1" t="s">
        <v>9</v>
      </c>
      <c r="D29" s="286" t="s">
        <v>82</v>
      </c>
      <c r="E29" s="300" t="s">
        <v>17</v>
      </c>
      <c r="F29" s="8">
        <v>142</v>
      </c>
      <c r="G29" s="300"/>
    </row>
    <row r="30" spans="1:7" ht="103.5" customHeight="1">
      <c r="A30" s="299">
        <v>24</v>
      </c>
      <c r="B30" s="301" t="s">
        <v>16</v>
      </c>
      <c r="C30" s="1" t="s">
        <v>1</v>
      </c>
      <c r="D30" s="286" t="s">
        <v>86</v>
      </c>
      <c r="E30" s="300" t="s">
        <v>15</v>
      </c>
      <c r="F30" s="8">
        <v>3183.9</v>
      </c>
      <c r="G30" s="300"/>
    </row>
    <row r="31" spans="1:7" ht="104.25" customHeight="1">
      <c r="A31" s="299">
        <v>25</v>
      </c>
      <c r="B31" s="301" t="s">
        <v>85</v>
      </c>
      <c r="C31" s="1" t="s">
        <v>9</v>
      </c>
      <c r="D31" s="286" t="s">
        <v>84</v>
      </c>
      <c r="E31" s="300" t="s">
        <v>15</v>
      </c>
      <c r="F31" s="8">
        <v>250</v>
      </c>
      <c r="G31" s="300"/>
    </row>
    <row r="32" spans="1:7" ht="103.5" customHeight="1">
      <c r="A32" s="299">
        <v>26</v>
      </c>
      <c r="B32" s="244" t="s">
        <v>14</v>
      </c>
      <c r="C32" s="1" t="s">
        <v>1</v>
      </c>
      <c r="D32" s="286" t="s">
        <v>540</v>
      </c>
      <c r="E32" s="11" t="s">
        <v>13</v>
      </c>
      <c r="F32" s="245">
        <v>3247.1</v>
      </c>
      <c r="G32" s="11"/>
    </row>
    <row r="33" spans="1:7" ht="123.75" customHeight="1">
      <c r="A33" s="299">
        <v>27</v>
      </c>
      <c r="B33" s="301" t="s">
        <v>87</v>
      </c>
      <c r="C33" s="302" t="s">
        <v>9</v>
      </c>
      <c r="D33" s="286" t="s">
        <v>571</v>
      </c>
      <c r="E33" s="300" t="s">
        <v>13</v>
      </c>
      <c r="F33" s="8">
        <v>193</v>
      </c>
      <c r="G33" s="11"/>
    </row>
    <row r="34" spans="1:7" ht="102.75" customHeight="1">
      <c r="A34" s="299">
        <v>28</v>
      </c>
      <c r="B34" s="244" t="s">
        <v>12</v>
      </c>
      <c r="C34" s="1" t="s">
        <v>1</v>
      </c>
      <c r="D34" s="286" t="s">
        <v>11</v>
      </c>
      <c r="E34" s="11" t="s">
        <v>7</v>
      </c>
      <c r="F34" s="245">
        <v>5369</v>
      </c>
      <c r="G34" s="300"/>
    </row>
    <row r="35" spans="1:7" ht="140.25" customHeight="1">
      <c r="A35" s="299">
        <v>29</v>
      </c>
      <c r="B35" s="244" t="s">
        <v>10</v>
      </c>
      <c r="C35" s="1" t="s">
        <v>9</v>
      </c>
      <c r="D35" s="286" t="s">
        <v>8</v>
      </c>
      <c r="E35" s="11" t="s">
        <v>7</v>
      </c>
      <c r="F35" s="245">
        <v>83</v>
      </c>
      <c r="G35" s="300"/>
    </row>
    <row r="36" spans="1:7" ht="140.25" customHeight="1">
      <c r="A36" s="299">
        <v>30</v>
      </c>
      <c r="B36" s="244" t="s">
        <v>6</v>
      </c>
      <c r="C36" s="1" t="s">
        <v>1</v>
      </c>
      <c r="D36" s="286" t="s">
        <v>88</v>
      </c>
      <c r="E36" s="11" t="s">
        <v>5</v>
      </c>
      <c r="F36" s="245">
        <v>1462.7</v>
      </c>
      <c r="G36" s="300"/>
    </row>
    <row r="37" spans="1:7" ht="125.25" customHeight="1">
      <c r="A37" s="299">
        <v>31</v>
      </c>
      <c r="B37" s="301" t="s">
        <v>89</v>
      </c>
      <c r="C37" s="302" t="s">
        <v>9</v>
      </c>
      <c r="D37" s="286" t="s">
        <v>572</v>
      </c>
      <c r="E37" s="11" t="s">
        <v>5</v>
      </c>
      <c r="F37" s="8">
        <v>113.3</v>
      </c>
      <c r="G37" s="300"/>
    </row>
    <row r="38" spans="1:7" ht="173.25" customHeight="1">
      <c r="A38" s="299">
        <v>32</v>
      </c>
      <c r="B38" s="301" t="s">
        <v>91</v>
      </c>
      <c r="C38" s="302" t="s">
        <v>69</v>
      </c>
      <c r="D38" s="305" t="s">
        <v>573</v>
      </c>
      <c r="E38" s="11" t="s">
        <v>5</v>
      </c>
      <c r="F38" s="245">
        <v>0</v>
      </c>
      <c r="G38" s="11"/>
    </row>
    <row r="39" spans="1:7" ht="175.5" customHeight="1">
      <c r="A39" s="299">
        <v>33</v>
      </c>
      <c r="B39" s="301" t="s">
        <v>93</v>
      </c>
      <c r="C39" s="302" t="s">
        <v>72</v>
      </c>
      <c r="D39" s="305" t="s">
        <v>574</v>
      </c>
      <c r="E39" s="11" t="s">
        <v>5</v>
      </c>
      <c r="F39" s="8">
        <v>30</v>
      </c>
      <c r="G39" s="306"/>
    </row>
    <row r="40" spans="1:7" ht="111.75" customHeight="1">
      <c r="A40" s="299">
        <v>34</v>
      </c>
      <c r="B40" s="301" t="s">
        <v>4</v>
      </c>
      <c r="C40" s="302" t="s">
        <v>1</v>
      </c>
      <c r="D40" s="286" t="s">
        <v>94</v>
      </c>
      <c r="E40" s="300" t="s">
        <v>3</v>
      </c>
      <c r="F40" s="8">
        <v>1052.7</v>
      </c>
      <c r="G40" s="306"/>
    </row>
    <row r="41" spans="1:7" ht="89.25" customHeight="1">
      <c r="A41" s="299">
        <v>35</v>
      </c>
      <c r="B41" s="301" t="s">
        <v>95</v>
      </c>
      <c r="C41" s="302" t="s">
        <v>9</v>
      </c>
      <c r="D41" s="286" t="s">
        <v>577</v>
      </c>
      <c r="E41" s="300" t="s">
        <v>3</v>
      </c>
      <c r="F41" s="8">
        <v>70</v>
      </c>
      <c r="G41" s="306"/>
    </row>
    <row r="42" spans="1:7" ht="120" customHeight="1">
      <c r="A42" s="299">
        <v>36</v>
      </c>
      <c r="B42" s="301" t="s">
        <v>2</v>
      </c>
      <c r="C42" s="302" t="s">
        <v>1</v>
      </c>
      <c r="D42" s="286" t="s">
        <v>98</v>
      </c>
      <c r="E42" s="300" t="s">
        <v>0</v>
      </c>
      <c r="F42" s="8">
        <v>5016.6000000000004</v>
      </c>
      <c r="G42" s="306"/>
    </row>
    <row r="43" spans="1:7" ht="78.75" customHeight="1">
      <c r="A43" s="299">
        <v>37</v>
      </c>
      <c r="B43" s="301" t="s">
        <v>99</v>
      </c>
      <c r="C43" s="302" t="s">
        <v>9</v>
      </c>
      <c r="D43" s="286" t="s">
        <v>541</v>
      </c>
      <c r="E43" s="300" t="s">
        <v>0</v>
      </c>
      <c r="F43" s="8">
        <v>87.3</v>
      </c>
      <c r="G43" s="306"/>
    </row>
    <row r="44" spans="1:7" ht="78.75" customHeight="1">
      <c r="A44" s="299">
        <v>38</v>
      </c>
      <c r="B44" s="301" t="s">
        <v>100</v>
      </c>
      <c r="C44" s="302" t="s">
        <v>69</v>
      </c>
      <c r="D44" s="286" t="s">
        <v>575</v>
      </c>
      <c r="E44" s="300" t="s">
        <v>0</v>
      </c>
      <c r="F44" s="8">
        <v>0</v>
      </c>
      <c r="G44" s="306"/>
    </row>
    <row r="45" spans="1:7" ht="78" customHeight="1">
      <c r="A45" s="299">
        <v>39</v>
      </c>
      <c r="B45" s="301" t="s">
        <v>101</v>
      </c>
      <c r="C45" s="302" t="s">
        <v>72</v>
      </c>
      <c r="D45" s="244" t="s">
        <v>576</v>
      </c>
      <c r="E45" s="300" t="s">
        <v>0</v>
      </c>
      <c r="F45" s="8">
        <v>50</v>
      </c>
      <c r="G45" s="306"/>
    </row>
  </sheetData>
  <mergeCells count="3">
    <mergeCell ref="A2:G2"/>
    <mergeCell ref="A3:G3"/>
    <mergeCell ref="E4:G4"/>
  </mergeCells>
  <pageMargins left="0.16" right="0.16" top="0.12" bottom="0.31" header="0.13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1"/>
  <sheetViews>
    <sheetView workbookViewId="0">
      <selection activeCell="D23" sqref="D23"/>
    </sheetView>
  </sheetViews>
  <sheetFormatPr defaultRowHeight="15"/>
  <cols>
    <col min="1" max="1" width="6.42578125" customWidth="1"/>
    <col min="2" max="2" width="16.7109375" customWidth="1"/>
    <col min="3" max="3" width="15.140625" customWidth="1"/>
    <col min="4" max="4" width="24" customWidth="1"/>
    <col min="5" max="5" width="21.5703125" customWidth="1"/>
    <col min="6" max="6" width="22.5703125" customWidth="1"/>
    <col min="7" max="7" width="23.5703125" customWidth="1"/>
  </cols>
  <sheetData>
    <row r="2" spans="1:7">
      <c r="A2" s="307" t="s">
        <v>105</v>
      </c>
      <c r="B2" s="308"/>
      <c r="C2" s="308"/>
      <c r="D2" s="308"/>
      <c r="E2" s="308"/>
      <c r="F2" s="308"/>
      <c r="G2" s="308"/>
    </row>
    <row r="3" spans="1:7">
      <c r="A3" s="307" t="s">
        <v>51</v>
      </c>
      <c r="B3" s="308"/>
      <c r="C3" s="308"/>
      <c r="D3" s="308"/>
      <c r="E3" s="308"/>
      <c r="F3" s="308"/>
      <c r="G3" s="308"/>
    </row>
    <row r="4" spans="1:7">
      <c r="E4" s="310" t="s">
        <v>103</v>
      </c>
      <c r="F4" s="310"/>
      <c r="G4" s="310"/>
    </row>
    <row r="5" spans="1:7" ht="63.75">
      <c r="A5" s="21" t="s">
        <v>50</v>
      </c>
      <c r="B5" s="22" t="s">
        <v>49</v>
      </c>
      <c r="C5" s="22" t="s">
        <v>48</v>
      </c>
      <c r="D5" s="22" t="s">
        <v>47</v>
      </c>
      <c r="E5" s="22" t="s">
        <v>106</v>
      </c>
      <c r="F5" s="22" t="s">
        <v>107</v>
      </c>
      <c r="G5" s="22" t="s">
        <v>44</v>
      </c>
    </row>
    <row r="6" spans="1:7" ht="48" customHeight="1">
      <c r="A6" s="12"/>
      <c r="B6" s="13" t="s">
        <v>108</v>
      </c>
      <c r="C6" s="13" t="s">
        <v>108</v>
      </c>
      <c r="D6" s="13" t="s">
        <v>108</v>
      </c>
      <c r="E6" s="13" t="s">
        <v>108</v>
      </c>
      <c r="F6" s="8" t="s">
        <v>108</v>
      </c>
      <c r="G6" s="13" t="s">
        <v>108</v>
      </c>
    </row>
    <row r="7" spans="1:7" ht="16.5">
      <c r="A7" s="14"/>
      <c r="B7" s="15"/>
      <c r="C7" s="14"/>
      <c r="D7" s="14"/>
      <c r="E7" s="14"/>
      <c r="F7" s="14"/>
      <c r="G7" s="14"/>
    </row>
    <row r="8" spans="1:7" ht="15.75">
      <c r="A8" s="14"/>
      <c r="B8" s="16" t="s">
        <v>109</v>
      </c>
      <c r="C8" s="17"/>
      <c r="D8" s="17"/>
      <c r="E8" s="16"/>
      <c r="F8" s="14"/>
      <c r="G8" s="14"/>
    </row>
    <row r="9" spans="1:7" ht="15.75">
      <c r="A9" s="14"/>
      <c r="B9" s="16" t="s">
        <v>110</v>
      </c>
      <c r="C9" s="17"/>
      <c r="D9" s="17"/>
      <c r="E9" s="18" t="s">
        <v>111</v>
      </c>
      <c r="F9" s="14"/>
      <c r="G9" s="14"/>
    </row>
    <row r="10" spans="1:7">
      <c r="A10" s="14"/>
      <c r="B10" s="19" t="s">
        <v>112</v>
      </c>
      <c r="C10" s="20"/>
      <c r="D10" s="14"/>
      <c r="E10" s="14"/>
      <c r="F10" s="14"/>
      <c r="G10" s="14"/>
    </row>
    <row r="11" spans="1:7">
      <c r="A11" s="14"/>
      <c r="B11" s="14"/>
      <c r="C11" s="14"/>
      <c r="D11" s="14"/>
      <c r="E11" s="14"/>
      <c r="F11" s="14"/>
      <c r="G11" s="14"/>
    </row>
  </sheetData>
  <mergeCells count="3">
    <mergeCell ref="A2:G2"/>
    <mergeCell ref="A3:G3"/>
    <mergeCell ref="E4:G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47"/>
  <sheetViews>
    <sheetView tabSelected="1" topLeftCell="B1" zoomScale="80" zoomScaleNormal="80" workbookViewId="0">
      <pane ySplit="10" topLeftCell="A216" activePane="bottomLeft" state="frozen"/>
      <selection pane="bottomLeft" activeCell="P221" sqref="P221"/>
    </sheetView>
  </sheetViews>
  <sheetFormatPr defaultRowHeight="15"/>
  <cols>
    <col min="1" max="1" width="6.7109375" customWidth="1"/>
    <col min="2" max="2" width="30.140625" customWidth="1"/>
    <col min="8" max="9" width="9.5703125" bestFit="1" customWidth="1"/>
    <col min="15" max="15" width="41" customWidth="1"/>
    <col min="16" max="16" width="19" customWidth="1"/>
    <col min="17" max="17" width="18.5703125" customWidth="1"/>
  </cols>
  <sheetData>
    <row r="1" spans="1:18">
      <c r="A1" s="489" t="s">
        <v>450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</row>
    <row r="2" spans="1:18">
      <c r="A2" s="491" t="s">
        <v>50</v>
      </c>
      <c r="B2" s="492" t="s">
        <v>113</v>
      </c>
      <c r="C2" s="495" t="s">
        <v>48</v>
      </c>
      <c r="D2" s="482" t="s">
        <v>114</v>
      </c>
      <c r="E2" s="483"/>
      <c r="F2" s="483"/>
      <c r="G2" s="483"/>
      <c r="H2" s="483"/>
      <c r="I2" s="483"/>
      <c r="J2" s="483"/>
      <c r="K2" s="483"/>
      <c r="L2" s="483"/>
      <c r="M2" s="483"/>
      <c r="N2" s="495" t="s">
        <v>115</v>
      </c>
      <c r="O2" s="495" t="s">
        <v>116</v>
      </c>
      <c r="P2" s="495" t="s">
        <v>117</v>
      </c>
      <c r="Q2" s="495" t="s">
        <v>118</v>
      </c>
      <c r="R2" s="495" t="s">
        <v>119</v>
      </c>
    </row>
    <row r="3" spans="1:18">
      <c r="A3" s="491"/>
      <c r="B3" s="493"/>
      <c r="C3" s="496"/>
      <c r="D3" s="482" t="s">
        <v>120</v>
      </c>
      <c r="E3" s="483"/>
      <c r="F3" s="484" t="s">
        <v>121</v>
      </c>
      <c r="G3" s="485"/>
      <c r="H3" s="485"/>
      <c r="I3" s="485"/>
      <c r="J3" s="485"/>
      <c r="K3" s="485"/>
      <c r="L3" s="485"/>
      <c r="M3" s="486"/>
      <c r="N3" s="497"/>
      <c r="O3" s="496"/>
      <c r="P3" s="496"/>
      <c r="Q3" s="496"/>
      <c r="R3" s="496"/>
    </row>
    <row r="4" spans="1:18">
      <c r="A4" s="491"/>
      <c r="B4" s="493"/>
      <c r="C4" s="496"/>
      <c r="D4" s="483"/>
      <c r="E4" s="483"/>
      <c r="F4" s="487" t="s">
        <v>122</v>
      </c>
      <c r="G4" s="488"/>
      <c r="H4" s="487" t="s">
        <v>123</v>
      </c>
      <c r="I4" s="488"/>
      <c r="J4" s="487" t="s">
        <v>124</v>
      </c>
      <c r="K4" s="488"/>
      <c r="L4" s="487" t="s">
        <v>125</v>
      </c>
      <c r="M4" s="488"/>
      <c r="N4" s="497"/>
      <c r="O4" s="496"/>
      <c r="P4" s="496"/>
      <c r="Q4" s="496"/>
      <c r="R4" s="496"/>
    </row>
    <row r="5" spans="1:18">
      <c r="A5" s="483"/>
      <c r="B5" s="494"/>
      <c r="C5" s="494"/>
      <c r="D5" s="23" t="s">
        <v>126</v>
      </c>
      <c r="E5" s="24" t="s">
        <v>127</v>
      </c>
      <c r="F5" s="23" t="s">
        <v>126</v>
      </c>
      <c r="G5" s="24" t="s">
        <v>127</v>
      </c>
      <c r="H5" s="23" t="s">
        <v>126</v>
      </c>
      <c r="I5" s="24" t="s">
        <v>127</v>
      </c>
      <c r="J5" s="23" t="s">
        <v>126</v>
      </c>
      <c r="K5" s="24" t="s">
        <v>127</v>
      </c>
      <c r="L5" s="23" t="s">
        <v>126</v>
      </c>
      <c r="M5" s="24" t="s">
        <v>127</v>
      </c>
      <c r="N5" s="494"/>
      <c r="O5" s="494"/>
      <c r="P5" s="494"/>
      <c r="Q5" s="494"/>
      <c r="R5" s="494"/>
    </row>
    <row r="6" spans="1:18">
      <c r="A6" s="79">
        <v>1</v>
      </c>
      <c r="B6" s="113">
        <v>2</v>
      </c>
      <c r="C6" s="113">
        <v>3</v>
      </c>
      <c r="D6" s="113">
        <v>4</v>
      </c>
      <c r="E6" s="24">
        <v>5</v>
      </c>
      <c r="F6" s="24">
        <v>6</v>
      </c>
      <c r="G6" s="24">
        <v>7</v>
      </c>
      <c r="H6" s="24">
        <v>8</v>
      </c>
      <c r="I6" s="24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114">
        <v>15</v>
      </c>
      <c r="P6" s="114">
        <v>16</v>
      </c>
      <c r="Q6" s="114">
        <v>17</v>
      </c>
      <c r="R6" s="114">
        <v>18</v>
      </c>
    </row>
    <row r="7" spans="1:18" ht="21">
      <c r="A7" s="115"/>
      <c r="B7" s="25" t="s">
        <v>543</v>
      </c>
      <c r="C7" s="25"/>
      <c r="D7" s="116">
        <f>D9+D60+D91+D152+D216</f>
        <v>976253.00100000005</v>
      </c>
      <c r="E7" s="116">
        <f>E9+E60+E91+E152+E216</f>
        <v>998793.80099999998</v>
      </c>
      <c r="F7" s="116">
        <f t="shared" ref="F7:M7" si="0">F9+F60+F91+F152+F216</f>
        <v>39626.449999999997</v>
      </c>
      <c r="G7" s="116">
        <f t="shared" si="0"/>
        <v>63939.35</v>
      </c>
      <c r="H7" s="116">
        <f t="shared" si="0"/>
        <v>527975.83700000006</v>
      </c>
      <c r="I7" s="116">
        <f t="shared" si="0"/>
        <v>517413.23699999996</v>
      </c>
      <c r="J7" s="116">
        <f t="shared" si="0"/>
        <v>336702.67700000003</v>
      </c>
      <c r="K7" s="116">
        <f t="shared" si="0"/>
        <v>337994.67700000003</v>
      </c>
      <c r="L7" s="116">
        <f t="shared" si="0"/>
        <v>71948.036999999997</v>
      </c>
      <c r="M7" s="116">
        <f t="shared" si="0"/>
        <v>79446.536999999997</v>
      </c>
      <c r="N7" s="117">
        <f>E7/D7*100</f>
        <v>102.30890967576138</v>
      </c>
      <c r="O7" s="115"/>
      <c r="P7" s="115"/>
      <c r="Q7" s="115"/>
      <c r="R7" s="115"/>
    </row>
    <row r="8" spans="1:18">
      <c r="A8" s="118"/>
      <c r="B8" s="118"/>
      <c r="C8" s="118"/>
      <c r="D8" s="293"/>
      <c r="E8" s="293"/>
      <c r="F8" s="293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</row>
    <row r="9" spans="1:18" ht="48" customHeight="1">
      <c r="A9" s="26" t="s">
        <v>128</v>
      </c>
      <c r="B9" s="27" t="s">
        <v>129</v>
      </c>
      <c r="C9" s="27" t="s">
        <v>130</v>
      </c>
      <c r="D9" s="28">
        <f t="shared" ref="D9:M9" si="1">D11+D29+D35+D37+D40+D47+D51+D54</f>
        <v>88202.3</v>
      </c>
      <c r="E9" s="28">
        <f t="shared" si="1"/>
        <v>88202.3</v>
      </c>
      <c r="F9" s="29">
        <f t="shared" si="1"/>
        <v>0</v>
      </c>
      <c r="G9" s="29">
        <f t="shared" si="1"/>
        <v>0</v>
      </c>
      <c r="H9" s="28">
        <f t="shared" si="1"/>
        <v>1406</v>
      </c>
      <c r="I9" s="28">
        <f t="shared" si="1"/>
        <v>1406</v>
      </c>
      <c r="J9" s="28">
        <f t="shared" si="1"/>
        <v>86796.3</v>
      </c>
      <c r="K9" s="28">
        <f t="shared" si="1"/>
        <v>86796.3</v>
      </c>
      <c r="L9" s="29">
        <f t="shared" si="1"/>
        <v>0</v>
      </c>
      <c r="M9" s="29">
        <f t="shared" si="1"/>
        <v>0</v>
      </c>
      <c r="N9" s="266">
        <f>E9/D9*100</f>
        <v>100</v>
      </c>
      <c r="O9" s="119"/>
      <c r="P9" s="119"/>
      <c r="Q9" s="119"/>
      <c r="R9" s="119"/>
    </row>
    <row r="10" spans="1:18">
      <c r="A10" s="476" t="s">
        <v>131</v>
      </c>
      <c r="B10" s="477"/>
      <c r="C10" s="478"/>
      <c r="D10" s="30"/>
      <c r="E10" s="263"/>
      <c r="F10" s="69"/>
      <c r="G10" s="77"/>
      <c r="H10" s="69"/>
      <c r="I10" s="77"/>
      <c r="J10" s="69"/>
      <c r="K10" s="77"/>
      <c r="L10" s="69"/>
      <c r="M10" s="77"/>
      <c r="N10" s="97"/>
      <c r="O10" s="97"/>
      <c r="P10" s="97"/>
      <c r="Q10" s="97"/>
      <c r="R10" s="97"/>
    </row>
    <row r="11" spans="1:18" ht="78.75" customHeight="1">
      <c r="A11" s="403" t="s">
        <v>132</v>
      </c>
      <c r="B11" s="364" t="s">
        <v>133</v>
      </c>
      <c r="C11" s="369" t="s">
        <v>134</v>
      </c>
      <c r="D11" s="325">
        <v>48322.8</v>
      </c>
      <c r="E11" s="325">
        <f t="shared" ref="E11:M11" si="2">E15+E18+E19+E20+E21</f>
        <v>48322.799999999996</v>
      </c>
      <c r="F11" s="325">
        <f t="shared" si="2"/>
        <v>0</v>
      </c>
      <c r="G11" s="325">
        <f t="shared" si="2"/>
        <v>0</v>
      </c>
      <c r="H11" s="325">
        <f t="shared" si="2"/>
        <v>100</v>
      </c>
      <c r="I11" s="325">
        <f t="shared" si="2"/>
        <v>100</v>
      </c>
      <c r="J11" s="325">
        <f t="shared" si="2"/>
        <v>48222.799999999996</v>
      </c>
      <c r="K11" s="325">
        <f t="shared" si="2"/>
        <v>48222.799999999996</v>
      </c>
      <c r="L11" s="325">
        <f t="shared" si="2"/>
        <v>0</v>
      </c>
      <c r="M11" s="325">
        <f t="shared" si="2"/>
        <v>0</v>
      </c>
      <c r="N11" s="325">
        <f>E11/D11*100</f>
        <v>99.999999999999986</v>
      </c>
      <c r="O11" s="35" t="s">
        <v>135</v>
      </c>
      <c r="P11" s="45" t="s">
        <v>136</v>
      </c>
      <c r="Q11" s="31">
        <v>0</v>
      </c>
      <c r="R11" s="252">
        <v>100</v>
      </c>
    </row>
    <row r="12" spans="1:18" ht="39" customHeight="1">
      <c r="A12" s="479"/>
      <c r="B12" s="461"/>
      <c r="C12" s="480"/>
      <c r="D12" s="456"/>
      <c r="E12" s="456"/>
      <c r="F12" s="456"/>
      <c r="G12" s="456"/>
      <c r="H12" s="456"/>
      <c r="I12" s="456"/>
      <c r="J12" s="456"/>
      <c r="K12" s="456"/>
      <c r="L12" s="456"/>
      <c r="M12" s="456"/>
      <c r="N12" s="456"/>
      <c r="O12" s="46" t="s">
        <v>137</v>
      </c>
      <c r="P12" s="45" t="s">
        <v>138</v>
      </c>
      <c r="Q12" s="107">
        <v>9.8000000000000004E-2</v>
      </c>
      <c r="R12" s="55">
        <v>100</v>
      </c>
    </row>
    <row r="13" spans="1:18" ht="51.75" customHeight="1">
      <c r="A13" s="479"/>
      <c r="B13" s="462"/>
      <c r="C13" s="481"/>
      <c r="D13" s="415"/>
      <c r="E13" s="415"/>
      <c r="F13" s="415"/>
      <c r="G13" s="415"/>
      <c r="H13" s="415"/>
      <c r="I13" s="415"/>
      <c r="J13" s="415"/>
      <c r="K13" s="415"/>
      <c r="L13" s="415"/>
      <c r="M13" s="415"/>
      <c r="N13" s="415"/>
      <c r="O13" s="46" t="s">
        <v>139</v>
      </c>
      <c r="P13" s="33" t="s">
        <v>140</v>
      </c>
      <c r="Q13" s="75">
        <v>1.4E-3</v>
      </c>
      <c r="R13" s="74">
        <v>100</v>
      </c>
    </row>
    <row r="14" spans="1:18">
      <c r="A14" s="386" t="s">
        <v>141</v>
      </c>
      <c r="B14" s="387"/>
      <c r="C14" s="388"/>
      <c r="D14" s="34"/>
      <c r="E14" s="120"/>
      <c r="F14" s="34"/>
      <c r="G14" s="120"/>
      <c r="H14" s="34"/>
      <c r="I14" s="120"/>
      <c r="J14" s="34"/>
      <c r="K14" s="120"/>
      <c r="L14" s="34"/>
      <c r="M14" s="120"/>
      <c r="N14" s="121"/>
      <c r="O14" s="121"/>
      <c r="P14" s="97"/>
      <c r="Q14" s="97"/>
      <c r="R14" s="97"/>
    </row>
    <row r="15" spans="1:18" ht="81.75" customHeight="1">
      <c r="A15" s="328" t="s">
        <v>142</v>
      </c>
      <c r="B15" s="344" t="s">
        <v>143</v>
      </c>
      <c r="C15" s="344" t="s">
        <v>134</v>
      </c>
      <c r="D15" s="472">
        <f>F15+H15+J15+L15</f>
        <v>833.7</v>
      </c>
      <c r="E15" s="472">
        <f>G15+I15+K15+M15</f>
        <v>833.7</v>
      </c>
      <c r="F15" s="344">
        <v>0</v>
      </c>
      <c r="G15" s="344">
        <v>0</v>
      </c>
      <c r="H15" s="344">
        <v>0</v>
      </c>
      <c r="I15" s="344">
        <v>0</v>
      </c>
      <c r="J15" s="472">
        <v>833.7</v>
      </c>
      <c r="K15" s="472">
        <v>833.7</v>
      </c>
      <c r="L15" s="472">
        <v>0</v>
      </c>
      <c r="M15" s="472">
        <v>0</v>
      </c>
      <c r="N15" s="342">
        <f>E15/D15*100</f>
        <v>100</v>
      </c>
      <c r="O15" s="46" t="s">
        <v>135</v>
      </c>
      <c r="P15" s="33" t="s">
        <v>136</v>
      </c>
      <c r="Q15" s="36">
        <v>0</v>
      </c>
      <c r="R15" s="270">
        <v>100</v>
      </c>
    </row>
    <row r="16" spans="1:18" ht="45.75" customHeight="1">
      <c r="A16" s="328"/>
      <c r="B16" s="345"/>
      <c r="C16" s="383"/>
      <c r="D16" s="473"/>
      <c r="E16" s="473"/>
      <c r="F16" s="345"/>
      <c r="G16" s="345"/>
      <c r="H16" s="345"/>
      <c r="I16" s="345"/>
      <c r="J16" s="473"/>
      <c r="K16" s="473"/>
      <c r="L16" s="473"/>
      <c r="M16" s="473"/>
      <c r="N16" s="475"/>
      <c r="O16" s="46" t="s">
        <v>137</v>
      </c>
      <c r="P16" s="33" t="s">
        <v>138</v>
      </c>
      <c r="Q16" s="36">
        <v>9.8000000000000004E-2</v>
      </c>
      <c r="R16" s="270">
        <v>100</v>
      </c>
    </row>
    <row r="17" spans="1:18" ht="54" customHeight="1">
      <c r="A17" s="328"/>
      <c r="B17" s="346"/>
      <c r="C17" s="447"/>
      <c r="D17" s="474"/>
      <c r="E17" s="474"/>
      <c r="F17" s="346"/>
      <c r="G17" s="346"/>
      <c r="H17" s="346"/>
      <c r="I17" s="346"/>
      <c r="J17" s="474"/>
      <c r="K17" s="474"/>
      <c r="L17" s="474"/>
      <c r="M17" s="474"/>
      <c r="N17" s="343"/>
      <c r="O17" s="46" t="s">
        <v>139</v>
      </c>
      <c r="P17" s="37" t="s">
        <v>140</v>
      </c>
      <c r="Q17" s="159">
        <v>1.4E-3</v>
      </c>
      <c r="R17" s="33">
        <v>100</v>
      </c>
    </row>
    <row r="18" spans="1:18" ht="58.5" customHeight="1">
      <c r="A18" s="38" t="s">
        <v>144</v>
      </c>
      <c r="B18" s="152" t="s">
        <v>145</v>
      </c>
      <c r="C18" s="39" t="s">
        <v>134</v>
      </c>
      <c r="D18" s="40">
        <f t="shared" ref="D18:E21" si="3">F18+H18+J18+L18</f>
        <v>11856</v>
      </c>
      <c r="E18" s="40">
        <f t="shared" si="3"/>
        <v>11856</v>
      </c>
      <c r="F18" s="38">
        <v>0</v>
      </c>
      <c r="G18" s="38">
        <v>0</v>
      </c>
      <c r="H18" s="38">
        <v>0</v>
      </c>
      <c r="I18" s="38">
        <v>0</v>
      </c>
      <c r="J18" s="40">
        <v>11856</v>
      </c>
      <c r="K18" s="40">
        <v>11856</v>
      </c>
      <c r="L18" s="41">
        <v>0</v>
      </c>
      <c r="M18" s="41">
        <v>0</v>
      </c>
      <c r="N18" s="42">
        <f>E18/D18*100</f>
        <v>100</v>
      </c>
      <c r="O18" s="46" t="s">
        <v>146</v>
      </c>
      <c r="P18" s="160" t="s">
        <v>147</v>
      </c>
      <c r="Q18" s="161" t="s">
        <v>148</v>
      </c>
      <c r="R18" s="43">
        <v>100</v>
      </c>
    </row>
    <row r="19" spans="1:18" ht="57.75" customHeight="1">
      <c r="A19" s="38" t="s">
        <v>149</v>
      </c>
      <c r="B19" s="152" t="s">
        <v>150</v>
      </c>
      <c r="C19" s="39" t="s">
        <v>134</v>
      </c>
      <c r="D19" s="40">
        <f t="shared" si="3"/>
        <v>28470</v>
      </c>
      <c r="E19" s="40">
        <f t="shared" si="3"/>
        <v>28470</v>
      </c>
      <c r="F19" s="38">
        <v>0</v>
      </c>
      <c r="G19" s="38">
        <v>0</v>
      </c>
      <c r="H19" s="38">
        <v>0</v>
      </c>
      <c r="I19" s="38">
        <v>0</v>
      </c>
      <c r="J19" s="44">
        <v>28470</v>
      </c>
      <c r="K19" s="44">
        <v>28470</v>
      </c>
      <c r="L19" s="38">
        <v>0</v>
      </c>
      <c r="M19" s="38">
        <v>0</v>
      </c>
      <c r="N19" s="42">
        <f>E19/D19*100</f>
        <v>100</v>
      </c>
      <c r="O19" s="46" t="s">
        <v>151</v>
      </c>
      <c r="P19" s="45" t="s">
        <v>152</v>
      </c>
      <c r="Q19" s="73">
        <v>0.02</v>
      </c>
      <c r="R19" s="74">
        <v>100</v>
      </c>
    </row>
    <row r="20" spans="1:18" ht="63.75" customHeight="1">
      <c r="A20" s="38" t="s">
        <v>153</v>
      </c>
      <c r="B20" s="152" t="s">
        <v>154</v>
      </c>
      <c r="C20" s="39" t="s">
        <v>134</v>
      </c>
      <c r="D20" s="40">
        <f t="shared" si="3"/>
        <v>6949.6</v>
      </c>
      <c r="E20" s="40">
        <f t="shared" si="3"/>
        <v>6949.6</v>
      </c>
      <c r="F20" s="38">
        <v>0</v>
      </c>
      <c r="G20" s="38">
        <v>0</v>
      </c>
      <c r="H20" s="38">
        <v>0</v>
      </c>
      <c r="I20" s="38">
        <v>0</v>
      </c>
      <c r="J20" s="44">
        <v>6949.6</v>
      </c>
      <c r="K20" s="44">
        <v>6949.6</v>
      </c>
      <c r="L20" s="38">
        <v>0</v>
      </c>
      <c r="M20" s="38">
        <v>0</v>
      </c>
      <c r="N20" s="98">
        <f>E20/D20*100</f>
        <v>100</v>
      </c>
      <c r="O20" s="114"/>
      <c r="P20" s="79"/>
      <c r="Q20" s="79"/>
      <c r="R20" s="79"/>
    </row>
    <row r="21" spans="1:18" ht="56.25" customHeight="1">
      <c r="A21" s="344" t="s">
        <v>155</v>
      </c>
      <c r="B21" s="347" t="s">
        <v>156</v>
      </c>
      <c r="C21" s="344" t="s">
        <v>134</v>
      </c>
      <c r="D21" s="321">
        <f t="shared" si="3"/>
        <v>213.5</v>
      </c>
      <c r="E21" s="321">
        <f t="shared" si="3"/>
        <v>213.5</v>
      </c>
      <c r="F21" s="321">
        <v>0</v>
      </c>
      <c r="G21" s="321">
        <v>0</v>
      </c>
      <c r="H21" s="321">
        <v>100</v>
      </c>
      <c r="I21" s="321">
        <v>100</v>
      </c>
      <c r="J21" s="321">
        <v>113.5</v>
      </c>
      <c r="K21" s="321">
        <v>113.5</v>
      </c>
      <c r="L21" s="321">
        <v>0</v>
      </c>
      <c r="M21" s="470">
        <v>0</v>
      </c>
      <c r="N21" s="471">
        <f>E21/D21*100</f>
        <v>100</v>
      </c>
      <c r="O21" s="35" t="s">
        <v>146</v>
      </c>
      <c r="P21" s="162" t="s">
        <v>147</v>
      </c>
      <c r="Q21" s="162" t="s">
        <v>147</v>
      </c>
      <c r="R21" s="45">
        <v>100</v>
      </c>
    </row>
    <row r="22" spans="1:18" ht="27" customHeight="1">
      <c r="A22" s="345"/>
      <c r="B22" s="348"/>
      <c r="C22" s="345"/>
      <c r="D22" s="354"/>
      <c r="E22" s="354"/>
      <c r="F22" s="354"/>
      <c r="G22" s="354"/>
      <c r="H22" s="354"/>
      <c r="I22" s="354"/>
      <c r="J22" s="354"/>
      <c r="K22" s="354"/>
      <c r="L22" s="354"/>
      <c r="M22" s="351"/>
      <c r="N22" s="351"/>
      <c r="O22" s="46" t="s">
        <v>157</v>
      </c>
      <c r="P22" s="45" t="s">
        <v>158</v>
      </c>
      <c r="Q22" s="45" t="s">
        <v>158</v>
      </c>
      <c r="R22" s="45">
        <v>100</v>
      </c>
    </row>
    <row r="23" spans="1:18" ht="59.25" customHeight="1">
      <c r="A23" s="345"/>
      <c r="B23" s="348"/>
      <c r="C23" s="345"/>
      <c r="D23" s="354"/>
      <c r="E23" s="354"/>
      <c r="F23" s="354"/>
      <c r="G23" s="354"/>
      <c r="H23" s="354"/>
      <c r="I23" s="354"/>
      <c r="J23" s="354"/>
      <c r="K23" s="354"/>
      <c r="L23" s="354"/>
      <c r="M23" s="351"/>
      <c r="N23" s="351"/>
      <c r="O23" s="46" t="s">
        <v>159</v>
      </c>
      <c r="P23" s="160" t="s">
        <v>160</v>
      </c>
      <c r="Q23" s="160" t="s">
        <v>160</v>
      </c>
      <c r="R23" s="45">
        <v>100</v>
      </c>
    </row>
    <row r="24" spans="1:18" ht="72.75" customHeight="1">
      <c r="A24" s="345"/>
      <c r="B24" s="348"/>
      <c r="C24" s="345"/>
      <c r="D24" s="354"/>
      <c r="E24" s="354"/>
      <c r="F24" s="354"/>
      <c r="G24" s="354"/>
      <c r="H24" s="354"/>
      <c r="I24" s="354"/>
      <c r="J24" s="354"/>
      <c r="K24" s="354"/>
      <c r="L24" s="354"/>
      <c r="M24" s="351"/>
      <c r="N24" s="351"/>
      <c r="O24" s="163" t="s">
        <v>161</v>
      </c>
      <c r="P24" s="160" t="s">
        <v>160</v>
      </c>
      <c r="Q24" s="160" t="s">
        <v>160</v>
      </c>
      <c r="R24" s="45">
        <v>100</v>
      </c>
    </row>
    <row r="25" spans="1:18" ht="59.25" customHeight="1">
      <c r="A25" s="345"/>
      <c r="B25" s="348"/>
      <c r="C25" s="345"/>
      <c r="D25" s="354"/>
      <c r="E25" s="354"/>
      <c r="F25" s="354"/>
      <c r="G25" s="354"/>
      <c r="H25" s="354"/>
      <c r="I25" s="354"/>
      <c r="J25" s="354"/>
      <c r="K25" s="354"/>
      <c r="L25" s="354"/>
      <c r="M25" s="351"/>
      <c r="N25" s="351"/>
      <c r="O25" s="163" t="s">
        <v>162</v>
      </c>
      <c r="P25" s="160" t="s">
        <v>163</v>
      </c>
      <c r="Q25" s="160" t="s">
        <v>163</v>
      </c>
      <c r="R25" s="45">
        <v>100</v>
      </c>
    </row>
    <row r="26" spans="1:18" ht="48.75" customHeight="1">
      <c r="A26" s="345"/>
      <c r="B26" s="348"/>
      <c r="C26" s="345"/>
      <c r="D26" s="354"/>
      <c r="E26" s="354"/>
      <c r="F26" s="354"/>
      <c r="G26" s="354"/>
      <c r="H26" s="354"/>
      <c r="I26" s="354"/>
      <c r="J26" s="354"/>
      <c r="K26" s="354"/>
      <c r="L26" s="354"/>
      <c r="M26" s="351"/>
      <c r="N26" s="351"/>
      <c r="O26" s="163" t="s">
        <v>164</v>
      </c>
      <c r="P26" s="47" t="s">
        <v>158</v>
      </c>
      <c r="Q26" s="47" t="s">
        <v>158</v>
      </c>
      <c r="R26" s="45">
        <v>100</v>
      </c>
    </row>
    <row r="27" spans="1:18" ht="71.25" customHeight="1">
      <c r="A27" s="345"/>
      <c r="B27" s="348"/>
      <c r="C27" s="345"/>
      <c r="D27" s="354"/>
      <c r="E27" s="354"/>
      <c r="F27" s="354"/>
      <c r="G27" s="354"/>
      <c r="H27" s="354"/>
      <c r="I27" s="354"/>
      <c r="J27" s="354"/>
      <c r="K27" s="354"/>
      <c r="L27" s="354"/>
      <c r="M27" s="351"/>
      <c r="N27" s="351"/>
      <c r="O27" s="164" t="s">
        <v>165</v>
      </c>
      <c r="P27" s="160" t="s">
        <v>147</v>
      </c>
      <c r="Q27" s="160" t="s">
        <v>147</v>
      </c>
      <c r="R27" s="45">
        <v>100</v>
      </c>
    </row>
    <row r="28" spans="1:18" ht="31.5" customHeight="1">
      <c r="A28" s="346"/>
      <c r="B28" s="349"/>
      <c r="C28" s="346"/>
      <c r="D28" s="355"/>
      <c r="E28" s="355"/>
      <c r="F28" s="355"/>
      <c r="G28" s="355"/>
      <c r="H28" s="355"/>
      <c r="I28" s="355"/>
      <c r="J28" s="355"/>
      <c r="K28" s="355"/>
      <c r="L28" s="355"/>
      <c r="M28" s="351"/>
      <c r="N28" s="351"/>
      <c r="O28" s="165" t="s">
        <v>166</v>
      </c>
      <c r="P28" s="48" t="s">
        <v>167</v>
      </c>
      <c r="Q28" s="32">
        <v>1</v>
      </c>
      <c r="R28" s="45">
        <v>100</v>
      </c>
    </row>
    <row r="29" spans="1:18" ht="30.75" customHeight="1">
      <c r="A29" s="344" t="s">
        <v>168</v>
      </c>
      <c r="B29" s="364" t="s">
        <v>169</v>
      </c>
      <c r="C29" s="330" t="s">
        <v>134</v>
      </c>
      <c r="D29" s="325">
        <f>F29+H29+J29+L29</f>
        <v>35777.300000000003</v>
      </c>
      <c r="E29" s="325">
        <f>G29+I29+K29+M29</f>
        <v>35777.300000000003</v>
      </c>
      <c r="F29" s="325">
        <v>0</v>
      </c>
      <c r="G29" s="325">
        <v>0</v>
      </c>
      <c r="H29" s="325">
        <v>719</v>
      </c>
      <c r="I29" s="325">
        <v>719</v>
      </c>
      <c r="J29" s="325">
        <v>35058.300000000003</v>
      </c>
      <c r="K29" s="325">
        <v>35058.300000000003</v>
      </c>
      <c r="L29" s="325">
        <v>0</v>
      </c>
      <c r="M29" s="325">
        <v>0</v>
      </c>
      <c r="N29" s="341">
        <f>E29/D29*100</f>
        <v>100</v>
      </c>
      <c r="O29" s="46" t="s">
        <v>170</v>
      </c>
      <c r="P29" s="43">
        <v>76</v>
      </c>
      <c r="Q29" s="45">
        <v>76</v>
      </c>
      <c r="R29" s="55">
        <f t="shared" ref="R29:R35" si="4">Q29/P29*100</f>
        <v>100</v>
      </c>
    </row>
    <row r="30" spans="1:18" ht="12.75" customHeight="1">
      <c r="A30" s="345"/>
      <c r="B30" s="384"/>
      <c r="C30" s="373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46" t="s">
        <v>171</v>
      </c>
      <c r="P30" s="43">
        <v>547</v>
      </c>
      <c r="Q30" s="45">
        <v>547</v>
      </c>
      <c r="R30" s="55">
        <f t="shared" si="4"/>
        <v>100</v>
      </c>
    </row>
    <row r="31" spans="1:18" ht="24" customHeight="1">
      <c r="A31" s="345"/>
      <c r="B31" s="384"/>
      <c r="C31" s="373"/>
      <c r="D31" s="341"/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46" t="s">
        <v>413</v>
      </c>
      <c r="P31" s="43">
        <v>14</v>
      </c>
      <c r="Q31" s="45">
        <v>14</v>
      </c>
      <c r="R31" s="55">
        <f t="shared" si="4"/>
        <v>100</v>
      </c>
    </row>
    <row r="32" spans="1:18" ht="24" customHeight="1">
      <c r="A32" s="345"/>
      <c r="B32" s="384"/>
      <c r="C32" s="373"/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46" t="s">
        <v>412</v>
      </c>
      <c r="P32" s="43">
        <v>18</v>
      </c>
      <c r="Q32" s="45">
        <v>18</v>
      </c>
      <c r="R32" s="55">
        <f t="shared" si="4"/>
        <v>100</v>
      </c>
    </row>
    <row r="33" spans="1:18" ht="14.25" customHeight="1">
      <c r="A33" s="345"/>
      <c r="B33" s="384"/>
      <c r="C33" s="373"/>
      <c r="D33" s="341"/>
      <c r="E33" s="341"/>
      <c r="F33" s="341"/>
      <c r="G33" s="341"/>
      <c r="H33" s="341"/>
      <c r="I33" s="341"/>
      <c r="J33" s="341"/>
      <c r="K33" s="341"/>
      <c r="L33" s="341"/>
      <c r="M33" s="341"/>
      <c r="N33" s="341"/>
      <c r="O33" s="46" t="s">
        <v>172</v>
      </c>
      <c r="P33" s="43">
        <v>1104</v>
      </c>
      <c r="Q33" s="45">
        <v>1104</v>
      </c>
      <c r="R33" s="55">
        <f t="shared" si="4"/>
        <v>100</v>
      </c>
    </row>
    <row r="34" spans="1:18" ht="30" customHeight="1">
      <c r="A34" s="346"/>
      <c r="B34" s="368"/>
      <c r="C34" s="374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46" t="s">
        <v>523</v>
      </c>
      <c r="P34" s="43">
        <v>190</v>
      </c>
      <c r="Q34" s="45">
        <v>190</v>
      </c>
      <c r="R34" s="55">
        <f t="shared" si="4"/>
        <v>100</v>
      </c>
    </row>
    <row r="35" spans="1:18" ht="67.5" customHeight="1">
      <c r="A35" s="38" t="s">
        <v>173</v>
      </c>
      <c r="B35" s="86" t="s">
        <v>174</v>
      </c>
      <c r="C35" s="49" t="s">
        <v>134</v>
      </c>
      <c r="D35" s="50">
        <f t="shared" ref="D35:E37" si="5">F35+H35+J35+L35</f>
        <v>305.7</v>
      </c>
      <c r="E35" s="50">
        <f t="shared" si="5"/>
        <v>305.7</v>
      </c>
      <c r="F35" s="50">
        <v>0</v>
      </c>
      <c r="G35" s="50">
        <v>0</v>
      </c>
      <c r="H35" s="50">
        <v>0</v>
      </c>
      <c r="I35" s="50">
        <v>0</v>
      </c>
      <c r="J35" s="50">
        <v>305.7</v>
      </c>
      <c r="K35" s="50">
        <v>305.7</v>
      </c>
      <c r="L35" s="50">
        <v>0</v>
      </c>
      <c r="M35" s="50">
        <v>0</v>
      </c>
      <c r="N35" s="50">
        <f>E35/D35*100</f>
        <v>100</v>
      </c>
      <c r="O35" s="46" t="s">
        <v>521</v>
      </c>
      <c r="P35" s="45">
        <v>40183</v>
      </c>
      <c r="Q35" s="45">
        <v>40183</v>
      </c>
      <c r="R35" s="45">
        <f t="shared" si="4"/>
        <v>100</v>
      </c>
    </row>
    <row r="36" spans="1:18" ht="101.25" customHeight="1">
      <c r="A36" s="38" t="s">
        <v>175</v>
      </c>
      <c r="B36" s="152" t="s">
        <v>176</v>
      </c>
      <c r="C36" s="39" t="s">
        <v>134</v>
      </c>
      <c r="D36" s="51">
        <f t="shared" si="5"/>
        <v>305.7</v>
      </c>
      <c r="E36" s="51">
        <f t="shared" si="5"/>
        <v>305.7</v>
      </c>
      <c r="F36" s="51">
        <v>0</v>
      </c>
      <c r="G36" s="51">
        <v>0</v>
      </c>
      <c r="H36" s="51">
        <v>0</v>
      </c>
      <c r="I36" s="51">
        <v>0</v>
      </c>
      <c r="J36" s="51">
        <v>305.7</v>
      </c>
      <c r="K36" s="51">
        <v>305.7</v>
      </c>
      <c r="L36" s="51">
        <v>0</v>
      </c>
      <c r="M36" s="51">
        <v>0</v>
      </c>
      <c r="N36" s="51">
        <f>E36/D36*100</f>
        <v>100</v>
      </c>
      <c r="O36" s="46" t="s">
        <v>522</v>
      </c>
      <c r="P36" s="52">
        <v>2</v>
      </c>
      <c r="Q36" s="52">
        <v>2</v>
      </c>
      <c r="R36" s="52">
        <v>100</v>
      </c>
    </row>
    <row r="37" spans="1:18" ht="59.25" customHeight="1">
      <c r="A37" s="328" t="s">
        <v>177</v>
      </c>
      <c r="B37" s="364" t="s">
        <v>178</v>
      </c>
      <c r="C37" s="330" t="s">
        <v>134</v>
      </c>
      <c r="D37" s="325">
        <f t="shared" si="5"/>
        <v>2001.8</v>
      </c>
      <c r="E37" s="325">
        <f t="shared" si="5"/>
        <v>2001.8</v>
      </c>
      <c r="F37" s="325">
        <v>0</v>
      </c>
      <c r="G37" s="325">
        <v>0</v>
      </c>
      <c r="H37" s="325">
        <v>0</v>
      </c>
      <c r="I37" s="325">
        <v>0</v>
      </c>
      <c r="J37" s="325">
        <v>2001.8</v>
      </c>
      <c r="K37" s="325">
        <v>2001.8</v>
      </c>
      <c r="L37" s="325">
        <v>0</v>
      </c>
      <c r="M37" s="325">
        <v>0</v>
      </c>
      <c r="N37" s="325">
        <f>E37/D37*100</f>
        <v>100</v>
      </c>
      <c r="O37" s="167" t="s">
        <v>179</v>
      </c>
      <c r="P37" s="47">
        <v>100</v>
      </c>
      <c r="Q37" s="48">
        <v>100</v>
      </c>
      <c r="R37" s="48">
        <v>100</v>
      </c>
    </row>
    <row r="38" spans="1:18" ht="27" customHeight="1">
      <c r="A38" s="328"/>
      <c r="B38" s="365"/>
      <c r="C38" s="331"/>
      <c r="D38" s="341"/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168" t="s">
        <v>180</v>
      </c>
      <c r="P38" s="45">
        <v>100</v>
      </c>
      <c r="Q38" s="45">
        <v>100</v>
      </c>
      <c r="R38" s="45">
        <v>100</v>
      </c>
    </row>
    <row r="39" spans="1:18" ht="68.25" customHeight="1">
      <c r="A39" s="469"/>
      <c r="B39" s="462"/>
      <c r="C39" s="456"/>
      <c r="D39" s="371"/>
      <c r="E39" s="371"/>
      <c r="F39" s="326"/>
      <c r="G39" s="326"/>
      <c r="H39" s="326"/>
      <c r="I39" s="326"/>
      <c r="J39" s="371"/>
      <c r="K39" s="371"/>
      <c r="L39" s="371"/>
      <c r="M39" s="371"/>
      <c r="N39" s="371"/>
      <c r="O39" s="169" t="s">
        <v>181</v>
      </c>
      <c r="P39" s="47">
        <v>100</v>
      </c>
      <c r="Q39" s="48">
        <v>100</v>
      </c>
      <c r="R39" s="48">
        <v>100</v>
      </c>
    </row>
    <row r="40" spans="1:18" ht="78.75" customHeight="1">
      <c r="A40" s="38" t="s">
        <v>182</v>
      </c>
      <c r="B40" s="154" t="s">
        <v>183</v>
      </c>
      <c r="C40" s="53" t="s">
        <v>134</v>
      </c>
      <c r="D40" s="50">
        <f>D42+D43+D44+D45+D46</f>
        <v>1387.7</v>
      </c>
      <c r="E40" s="50">
        <f t="shared" ref="E40:M40" si="6">E42+E43+E44+E45+E46</f>
        <v>1387.7</v>
      </c>
      <c r="F40" s="50">
        <f t="shared" si="6"/>
        <v>0</v>
      </c>
      <c r="G40" s="50">
        <f t="shared" si="6"/>
        <v>0</v>
      </c>
      <c r="H40" s="50">
        <f t="shared" si="6"/>
        <v>200</v>
      </c>
      <c r="I40" s="50">
        <f t="shared" si="6"/>
        <v>200</v>
      </c>
      <c r="J40" s="50">
        <f>J42+J43+J44+J45+J46</f>
        <v>1187.7</v>
      </c>
      <c r="K40" s="50">
        <f t="shared" si="6"/>
        <v>1187.7</v>
      </c>
      <c r="L40" s="50">
        <f t="shared" si="6"/>
        <v>0</v>
      </c>
      <c r="M40" s="50">
        <f t="shared" si="6"/>
        <v>0</v>
      </c>
      <c r="N40" s="50">
        <f>E40/D40*100</f>
        <v>100</v>
      </c>
      <c r="O40" s="42"/>
      <c r="P40" s="48"/>
      <c r="Q40" s="48"/>
      <c r="R40" s="48"/>
    </row>
    <row r="41" spans="1:18">
      <c r="A41" s="416" t="s">
        <v>141</v>
      </c>
      <c r="B41" s="416"/>
      <c r="C41" s="416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77"/>
      <c r="Q41" s="77"/>
      <c r="R41" s="77"/>
    </row>
    <row r="42" spans="1:18" ht="62.25" customHeight="1">
      <c r="A42" s="42" t="s">
        <v>184</v>
      </c>
      <c r="B42" s="46" t="s">
        <v>185</v>
      </c>
      <c r="C42" s="38" t="s">
        <v>134</v>
      </c>
      <c r="D42" s="54">
        <f>F42+H42+J42+L42</f>
        <v>200</v>
      </c>
      <c r="E42" s="54">
        <f>SUM(G42+I42+K42+M42)</f>
        <v>200</v>
      </c>
      <c r="F42" s="54">
        <v>0</v>
      </c>
      <c r="G42" s="54">
        <v>0</v>
      </c>
      <c r="H42" s="54">
        <v>200</v>
      </c>
      <c r="I42" s="54">
        <v>200</v>
      </c>
      <c r="J42" s="54">
        <v>0</v>
      </c>
      <c r="K42" s="54">
        <v>0</v>
      </c>
      <c r="L42" s="54">
        <v>0</v>
      </c>
      <c r="M42" s="54">
        <v>0</v>
      </c>
      <c r="N42" s="54">
        <f>E42/D42*100</f>
        <v>100</v>
      </c>
      <c r="O42" s="170" t="s">
        <v>414</v>
      </c>
      <c r="P42" s="45" t="s">
        <v>415</v>
      </c>
      <c r="Q42" s="55">
        <v>42</v>
      </c>
      <c r="R42" s="55">
        <v>100</v>
      </c>
    </row>
    <row r="43" spans="1:18" ht="133.5" customHeight="1">
      <c r="A43" s="38" t="s">
        <v>186</v>
      </c>
      <c r="B43" s="152" t="s">
        <v>187</v>
      </c>
      <c r="C43" s="39" t="s">
        <v>134</v>
      </c>
      <c r="D43" s="54">
        <f>F43+H43+J43+L43</f>
        <v>1176.7</v>
      </c>
      <c r="E43" s="54">
        <f>G43+I43+K43+M43</f>
        <v>1176.7</v>
      </c>
      <c r="F43" s="54">
        <v>0</v>
      </c>
      <c r="G43" s="54">
        <v>0</v>
      </c>
      <c r="H43" s="54">
        <v>0</v>
      </c>
      <c r="I43" s="54">
        <v>0</v>
      </c>
      <c r="J43" s="54">
        <v>1176.7</v>
      </c>
      <c r="K43" s="54">
        <v>1176.7</v>
      </c>
      <c r="L43" s="54">
        <v>0</v>
      </c>
      <c r="M43" s="54">
        <v>0</v>
      </c>
      <c r="N43" s="54">
        <f>E43/D43*100</f>
        <v>100</v>
      </c>
      <c r="O43" s="46" t="s">
        <v>416</v>
      </c>
      <c r="P43" s="45">
        <v>45</v>
      </c>
      <c r="Q43" s="55">
        <v>80</v>
      </c>
      <c r="R43" s="55">
        <v>178</v>
      </c>
    </row>
    <row r="44" spans="1:18" ht="54" customHeight="1">
      <c r="A44" s="38" t="s">
        <v>188</v>
      </c>
      <c r="B44" s="152" t="s">
        <v>189</v>
      </c>
      <c r="C44" s="39" t="s">
        <v>134</v>
      </c>
      <c r="D44" s="54">
        <f>F44+H44+J44+L44</f>
        <v>11</v>
      </c>
      <c r="E44" s="54">
        <f>G44+I44+K44+M44</f>
        <v>11</v>
      </c>
      <c r="F44" s="54">
        <v>0</v>
      </c>
      <c r="G44" s="54">
        <v>0</v>
      </c>
      <c r="H44" s="54">
        <v>0</v>
      </c>
      <c r="I44" s="54">
        <v>0</v>
      </c>
      <c r="J44" s="54">
        <v>11</v>
      </c>
      <c r="K44" s="54">
        <v>11</v>
      </c>
      <c r="L44" s="54">
        <v>0</v>
      </c>
      <c r="M44" s="54">
        <v>0</v>
      </c>
      <c r="N44" s="54">
        <f>E44/D44*100</f>
        <v>100</v>
      </c>
      <c r="O44" s="46" t="s">
        <v>190</v>
      </c>
      <c r="P44" s="45">
        <v>9.6999999999999993</v>
      </c>
      <c r="Q44" s="45">
        <v>5.5</v>
      </c>
      <c r="R44" s="45">
        <v>57</v>
      </c>
    </row>
    <row r="45" spans="1:18" ht="87.75" customHeight="1">
      <c r="A45" s="38" t="s">
        <v>191</v>
      </c>
      <c r="B45" s="152" t="s">
        <v>192</v>
      </c>
      <c r="C45" s="39" t="s">
        <v>134</v>
      </c>
      <c r="D45" s="54">
        <f>F45+H45+J45+L45</f>
        <v>0</v>
      </c>
      <c r="E45" s="54">
        <f>G45+I45+K45+M45</f>
        <v>0</v>
      </c>
      <c r="F45" s="54">
        <v>0</v>
      </c>
      <c r="G45" s="54">
        <v>0</v>
      </c>
      <c r="H45" s="54">
        <v>0</v>
      </c>
      <c r="I45" s="54">
        <v>0</v>
      </c>
      <c r="J45" s="56">
        <v>0</v>
      </c>
      <c r="K45" s="56">
        <v>0</v>
      </c>
      <c r="L45" s="54">
        <v>0</v>
      </c>
      <c r="M45" s="54">
        <v>0</v>
      </c>
      <c r="N45" s="122"/>
      <c r="O45" s="46" t="s">
        <v>193</v>
      </c>
      <c r="P45" s="45">
        <v>7.5</v>
      </c>
      <c r="Q45" s="45">
        <v>7.4</v>
      </c>
      <c r="R45" s="45">
        <v>99</v>
      </c>
    </row>
    <row r="46" spans="1:18" ht="22.5">
      <c r="A46" s="38" t="s">
        <v>194</v>
      </c>
      <c r="B46" s="152" t="s">
        <v>195</v>
      </c>
      <c r="C46" s="39" t="s">
        <v>134</v>
      </c>
      <c r="D46" s="54">
        <f>F46+H46+J46+L46</f>
        <v>0</v>
      </c>
      <c r="E46" s="54">
        <f>G46+I46+K46+M46</f>
        <v>0</v>
      </c>
      <c r="F46" s="122">
        <v>0</v>
      </c>
      <c r="G46" s="122">
        <v>0</v>
      </c>
      <c r="H46" s="122">
        <v>0</v>
      </c>
      <c r="I46" s="122">
        <v>0</v>
      </c>
      <c r="J46" s="56">
        <v>0</v>
      </c>
      <c r="K46" s="56">
        <v>0</v>
      </c>
      <c r="L46" s="122">
        <v>0</v>
      </c>
      <c r="M46" s="122">
        <v>0</v>
      </c>
      <c r="N46" s="122"/>
      <c r="O46" s="46" t="s">
        <v>520</v>
      </c>
      <c r="P46" s="45">
        <v>87</v>
      </c>
      <c r="Q46" s="45">
        <v>90</v>
      </c>
      <c r="R46" s="55">
        <v>103</v>
      </c>
    </row>
    <row r="47" spans="1:18" ht="54.75" customHeight="1">
      <c r="A47" s="38" t="s">
        <v>196</v>
      </c>
      <c r="B47" s="86" t="s">
        <v>197</v>
      </c>
      <c r="C47" s="49" t="s">
        <v>134</v>
      </c>
      <c r="D47" s="57">
        <f>D49+D50</f>
        <v>0</v>
      </c>
      <c r="E47" s="57">
        <f t="shared" ref="E47:M47" si="7">E49+E50</f>
        <v>0</v>
      </c>
      <c r="F47" s="57">
        <f t="shared" si="7"/>
        <v>0</v>
      </c>
      <c r="G47" s="57">
        <f t="shared" si="7"/>
        <v>0</v>
      </c>
      <c r="H47" s="57">
        <f t="shared" si="7"/>
        <v>0</v>
      </c>
      <c r="I47" s="57">
        <f t="shared" si="7"/>
        <v>0</v>
      </c>
      <c r="J47" s="57">
        <f t="shared" si="7"/>
        <v>0</v>
      </c>
      <c r="K47" s="57">
        <f t="shared" si="7"/>
        <v>0</v>
      </c>
      <c r="L47" s="57">
        <f t="shared" si="7"/>
        <v>0</v>
      </c>
      <c r="M47" s="57">
        <f t="shared" si="7"/>
        <v>0</v>
      </c>
      <c r="N47" s="58" t="e">
        <f>E47/D47*100</f>
        <v>#DIV/0!</v>
      </c>
      <c r="O47" s="121"/>
      <c r="P47" s="97"/>
      <c r="Q47" s="97"/>
      <c r="R47" s="97"/>
    </row>
    <row r="48" spans="1:18">
      <c r="A48" s="416" t="s">
        <v>141</v>
      </c>
      <c r="B48" s="416"/>
      <c r="C48" s="416"/>
      <c r="D48" s="59"/>
      <c r="E48" s="59"/>
      <c r="F48" s="60"/>
      <c r="G48" s="60"/>
      <c r="H48" s="60"/>
      <c r="I48" s="60"/>
      <c r="J48" s="60"/>
      <c r="K48" s="60"/>
      <c r="L48" s="60"/>
      <c r="M48" s="60"/>
      <c r="N48" s="34"/>
      <c r="O48" s="34"/>
      <c r="P48" s="30"/>
      <c r="Q48" s="30"/>
      <c r="R48" s="97"/>
    </row>
    <row r="49" spans="1:18" ht="39.75" customHeight="1">
      <c r="A49" s="38" t="s">
        <v>198</v>
      </c>
      <c r="B49" s="152" t="s">
        <v>199</v>
      </c>
      <c r="C49" s="39" t="s">
        <v>134</v>
      </c>
      <c r="D49" s="54">
        <f>F49+H49+J49+L49</f>
        <v>0</v>
      </c>
      <c r="E49" s="54">
        <f>G49+I49+K49+M49</f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/>
      <c r="O49" s="46" t="s">
        <v>518</v>
      </c>
      <c r="P49" s="69"/>
      <c r="Q49" s="69"/>
      <c r="R49" s="74"/>
    </row>
    <row r="50" spans="1:18" ht="34.5" customHeight="1">
      <c r="A50" s="38" t="s">
        <v>200</v>
      </c>
      <c r="B50" s="152" t="s">
        <v>201</v>
      </c>
      <c r="C50" s="39" t="s">
        <v>134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/>
      <c r="O50" s="166" t="s">
        <v>519</v>
      </c>
      <c r="P50" s="77"/>
      <c r="Q50" s="77"/>
      <c r="R50" s="77"/>
    </row>
    <row r="51" spans="1:18" ht="43.5" customHeight="1">
      <c r="A51" s="38" t="s">
        <v>202</v>
      </c>
      <c r="B51" s="154" t="s">
        <v>203</v>
      </c>
      <c r="C51" s="49" t="s">
        <v>134</v>
      </c>
      <c r="D51" s="50">
        <f>D52</f>
        <v>397</v>
      </c>
      <c r="E51" s="50">
        <f t="shared" ref="E51:M51" si="8">E52</f>
        <v>397</v>
      </c>
      <c r="F51" s="50">
        <f t="shared" si="8"/>
        <v>0</v>
      </c>
      <c r="G51" s="50">
        <f t="shared" si="8"/>
        <v>0</v>
      </c>
      <c r="H51" s="50">
        <f t="shared" si="8"/>
        <v>387</v>
      </c>
      <c r="I51" s="50">
        <f t="shared" si="8"/>
        <v>387</v>
      </c>
      <c r="J51" s="50">
        <f t="shared" si="8"/>
        <v>10</v>
      </c>
      <c r="K51" s="50">
        <f t="shared" si="8"/>
        <v>10</v>
      </c>
      <c r="L51" s="50">
        <f t="shared" si="8"/>
        <v>0</v>
      </c>
      <c r="M51" s="50">
        <f t="shared" si="8"/>
        <v>0</v>
      </c>
      <c r="N51" s="50">
        <f>E51/D51*100</f>
        <v>100</v>
      </c>
      <c r="O51" s="61"/>
      <c r="P51" s="48"/>
      <c r="Q51" s="48"/>
      <c r="R51" s="48"/>
    </row>
    <row r="52" spans="1:18" ht="39.75" customHeight="1">
      <c r="A52" s="344" t="s">
        <v>204</v>
      </c>
      <c r="B52" s="467" t="s">
        <v>205</v>
      </c>
      <c r="C52" s="344" t="s">
        <v>134</v>
      </c>
      <c r="D52" s="359">
        <f>F52+H52+J52+L52</f>
        <v>397</v>
      </c>
      <c r="E52" s="359">
        <f>G52+I52+K52+M52</f>
        <v>397</v>
      </c>
      <c r="F52" s="359">
        <v>0</v>
      </c>
      <c r="G52" s="359">
        <v>0</v>
      </c>
      <c r="H52" s="359">
        <v>387</v>
      </c>
      <c r="I52" s="359">
        <v>387</v>
      </c>
      <c r="J52" s="359">
        <v>10</v>
      </c>
      <c r="K52" s="359">
        <v>10</v>
      </c>
      <c r="L52" s="359">
        <v>0</v>
      </c>
      <c r="M52" s="359">
        <v>0</v>
      </c>
      <c r="N52" s="359">
        <f>E52/D52*100</f>
        <v>100</v>
      </c>
      <c r="O52" s="46" t="s">
        <v>517</v>
      </c>
      <c r="P52" s="45">
        <v>489</v>
      </c>
      <c r="Q52" s="45">
        <v>498</v>
      </c>
      <c r="R52" s="55">
        <f>Q52/P52*100</f>
        <v>101.840490797546</v>
      </c>
    </row>
    <row r="53" spans="1:18" ht="33" customHeight="1">
      <c r="A53" s="346"/>
      <c r="B53" s="468"/>
      <c r="C53" s="346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166" t="s">
        <v>516</v>
      </c>
      <c r="P53" s="52">
        <v>12</v>
      </c>
      <c r="Q53" s="52">
        <v>8</v>
      </c>
      <c r="R53" s="252">
        <v>100</v>
      </c>
    </row>
    <row r="54" spans="1:18" ht="32.25" customHeight="1">
      <c r="A54" s="38" t="s">
        <v>206</v>
      </c>
      <c r="B54" s="155" t="s">
        <v>207</v>
      </c>
      <c r="C54" s="49" t="s">
        <v>134</v>
      </c>
      <c r="D54" s="50">
        <f>F54+H54+J54+L54</f>
        <v>10</v>
      </c>
      <c r="E54" s="50">
        <f>G54+I54+K54+M54</f>
        <v>10</v>
      </c>
      <c r="F54" s="50">
        <v>0</v>
      </c>
      <c r="G54" s="50">
        <v>0</v>
      </c>
      <c r="H54" s="50">
        <v>0</v>
      </c>
      <c r="I54" s="50">
        <v>0</v>
      </c>
      <c r="J54" s="50">
        <v>10</v>
      </c>
      <c r="K54" s="50">
        <v>10</v>
      </c>
      <c r="L54" s="50">
        <v>0</v>
      </c>
      <c r="M54" s="50">
        <v>0</v>
      </c>
      <c r="N54" s="50">
        <f>E54/D54*100</f>
        <v>100</v>
      </c>
      <c r="O54" s="61"/>
      <c r="P54" s="52"/>
      <c r="Q54" s="52"/>
      <c r="R54" s="52"/>
    </row>
    <row r="55" spans="1:18" ht="38.25" customHeight="1">
      <c r="A55" s="259" t="s">
        <v>495</v>
      </c>
      <c r="B55" s="156" t="s">
        <v>208</v>
      </c>
      <c r="C55" s="39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171" t="s">
        <v>209</v>
      </c>
      <c r="P55" s="52">
        <v>0.27</v>
      </c>
      <c r="Q55" s="52">
        <v>0.15</v>
      </c>
      <c r="R55" s="52">
        <v>100</v>
      </c>
    </row>
    <row r="56" spans="1:18" ht="31.5">
      <c r="A56" s="259" t="s">
        <v>496</v>
      </c>
      <c r="B56" s="157" t="s">
        <v>210</v>
      </c>
      <c r="C56" s="39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172" t="s">
        <v>515</v>
      </c>
      <c r="P56" s="52">
        <v>4</v>
      </c>
      <c r="Q56" s="52">
        <v>0</v>
      </c>
      <c r="R56" s="52">
        <v>100</v>
      </c>
    </row>
    <row r="57" spans="1:18" ht="22.5">
      <c r="A57" s="259" t="s">
        <v>497</v>
      </c>
      <c r="B57" s="158" t="s">
        <v>211</v>
      </c>
      <c r="C57" s="39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172" t="s">
        <v>212</v>
      </c>
      <c r="P57" s="52">
        <v>0.13</v>
      </c>
      <c r="Q57" s="52">
        <v>0.08</v>
      </c>
      <c r="R57" s="52">
        <v>100</v>
      </c>
    </row>
    <row r="58" spans="1:18" ht="21">
      <c r="A58" s="259" t="s">
        <v>498</v>
      </c>
      <c r="B58" s="158" t="s">
        <v>213</v>
      </c>
      <c r="C58" s="39"/>
      <c r="D58" s="62"/>
      <c r="E58" s="62"/>
      <c r="F58" s="124"/>
      <c r="G58" s="124"/>
      <c r="H58" s="62"/>
      <c r="I58" s="62"/>
      <c r="J58" s="62"/>
      <c r="K58" s="62"/>
      <c r="L58" s="124"/>
      <c r="M58" s="124"/>
      <c r="N58" s="63"/>
      <c r="O58" s="64"/>
      <c r="P58" s="52"/>
      <c r="Q58" s="52"/>
      <c r="R58" s="52"/>
    </row>
    <row r="59" spans="1:18" ht="31.5">
      <c r="A59" s="259" t="s">
        <v>499</v>
      </c>
      <c r="B59" s="158" t="s">
        <v>214</v>
      </c>
      <c r="C59" s="39"/>
      <c r="D59" s="62"/>
      <c r="E59" s="62"/>
      <c r="F59" s="124"/>
      <c r="G59" s="125"/>
      <c r="H59" s="62"/>
      <c r="I59" s="62"/>
      <c r="J59" s="62"/>
      <c r="K59" s="62"/>
      <c r="L59" s="124"/>
      <c r="M59" s="124"/>
      <c r="N59" s="63"/>
      <c r="O59" s="64"/>
      <c r="P59" s="52"/>
      <c r="Q59" s="52"/>
      <c r="R59" s="52"/>
    </row>
    <row r="60" spans="1:18" ht="35.25" customHeight="1">
      <c r="A60" s="389" t="s">
        <v>215</v>
      </c>
      <c r="B60" s="391" t="s">
        <v>216</v>
      </c>
      <c r="C60" s="463" t="s">
        <v>134</v>
      </c>
      <c r="D60" s="380">
        <f t="shared" ref="D60:M60" si="9">D67+D85</f>
        <v>72604</v>
      </c>
      <c r="E60" s="380">
        <f t="shared" si="9"/>
        <v>74468</v>
      </c>
      <c r="F60" s="380">
        <f t="shared" si="9"/>
        <v>93</v>
      </c>
      <c r="G60" s="380">
        <f>G67+G85</f>
        <v>93</v>
      </c>
      <c r="H60" s="380">
        <f t="shared" si="9"/>
        <v>286</v>
      </c>
      <c r="I60" s="380">
        <f t="shared" si="9"/>
        <v>336</v>
      </c>
      <c r="J60" s="380">
        <f t="shared" si="9"/>
        <v>72225</v>
      </c>
      <c r="K60" s="380">
        <f t="shared" si="9"/>
        <v>74039</v>
      </c>
      <c r="L60" s="464">
        <f t="shared" si="9"/>
        <v>0</v>
      </c>
      <c r="M60" s="464">
        <f t="shared" si="9"/>
        <v>0</v>
      </c>
      <c r="N60" s="377">
        <f>E60/D60*100</f>
        <v>102.5673516610655</v>
      </c>
      <c r="O60" s="186" t="s">
        <v>509</v>
      </c>
      <c r="P60" s="66">
        <v>321944</v>
      </c>
      <c r="Q60" s="66">
        <v>321944</v>
      </c>
      <c r="R60" s="88">
        <v>100</v>
      </c>
    </row>
    <row r="61" spans="1:18" ht="34.5" customHeight="1">
      <c r="A61" s="390"/>
      <c r="B61" s="392"/>
      <c r="C61" s="390"/>
      <c r="D61" s="381"/>
      <c r="E61" s="381"/>
      <c r="F61" s="381"/>
      <c r="G61" s="381"/>
      <c r="H61" s="381"/>
      <c r="I61" s="381"/>
      <c r="J61" s="381"/>
      <c r="K61" s="381"/>
      <c r="L61" s="465"/>
      <c r="M61" s="465"/>
      <c r="N61" s="378"/>
      <c r="O61" s="187" t="s">
        <v>514</v>
      </c>
      <c r="P61" s="66">
        <v>4358</v>
      </c>
      <c r="Q61" s="271">
        <v>4595</v>
      </c>
      <c r="R61" s="269">
        <v>105.4</v>
      </c>
    </row>
    <row r="62" spans="1:18" ht="28.5" customHeight="1">
      <c r="A62" s="390"/>
      <c r="B62" s="392"/>
      <c r="C62" s="390"/>
      <c r="D62" s="381"/>
      <c r="E62" s="381"/>
      <c r="F62" s="381"/>
      <c r="G62" s="381"/>
      <c r="H62" s="381"/>
      <c r="I62" s="381"/>
      <c r="J62" s="381"/>
      <c r="K62" s="381"/>
      <c r="L62" s="465"/>
      <c r="M62" s="465"/>
      <c r="N62" s="378"/>
      <c r="O62" s="187" t="s">
        <v>513</v>
      </c>
      <c r="P62" s="66">
        <v>241</v>
      </c>
      <c r="Q62" s="66">
        <v>244</v>
      </c>
      <c r="R62" s="269">
        <v>101.2</v>
      </c>
    </row>
    <row r="63" spans="1:18" ht="27.75" customHeight="1">
      <c r="A63" s="390"/>
      <c r="B63" s="392"/>
      <c r="C63" s="390"/>
      <c r="D63" s="381"/>
      <c r="E63" s="381"/>
      <c r="F63" s="381"/>
      <c r="G63" s="381"/>
      <c r="H63" s="381"/>
      <c r="I63" s="381"/>
      <c r="J63" s="381"/>
      <c r="K63" s="381"/>
      <c r="L63" s="465"/>
      <c r="M63" s="465"/>
      <c r="N63" s="378"/>
      <c r="O63" s="187" t="s">
        <v>512</v>
      </c>
      <c r="P63" s="88">
        <v>1</v>
      </c>
      <c r="Q63" s="88">
        <v>1</v>
      </c>
      <c r="R63" s="269">
        <v>100</v>
      </c>
    </row>
    <row r="64" spans="1:18" ht="25.5" customHeight="1">
      <c r="A64" s="390"/>
      <c r="B64" s="392"/>
      <c r="C64" s="390"/>
      <c r="D64" s="381"/>
      <c r="E64" s="381"/>
      <c r="F64" s="381"/>
      <c r="G64" s="381"/>
      <c r="H64" s="381"/>
      <c r="I64" s="381"/>
      <c r="J64" s="381"/>
      <c r="K64" s="381"/>
      <c r="L64" s="465"/>
      <c r="M64" s="465"/>
      <c r="N64" s="378"/>
      <c r="O64" s="188" t="s">
        <v>511</v>
      </c>
      <c r="P64" s="67">
        <v>510</v>
      </c>
      <c r="Q64" s="67">
        <v>548</v>
      </c>
      <c r="R64" s="269">
        <v>107</v>
      </c>
    </row>
    <row r="65" spans="1:18" ht="26.25" customHeight="1">
      <c r="A65" s="390"/>
      <c r="B65" s="393"/>
      <c r="C65" s="390"/>
      <c r="D65" s="396"/>
      <c r="E65" s="396"/>
      <c r="F65" s="396"/>
      <c r="G65" s="396"/>
      <c r="H65" s="396"/>
      <c r="I65" s="396"/>
      <c r="J65" s="396"/>
      <c r="K65" s="396"/>
      <c r="L65" s="466"/>
      <c r="M65" s="466"/>
      <c r="N65" s="396"/>
      <c r="O65" s="188" t="s">
        <v>510</v>
      </c>
      <c r="P65" s="88">
        <v>15.6</v>
      </c>
      <c r="Q65" s="88">
        <v>15.7</v>
      </c>
      <c r="R65" s="269">
        <v>100.6</v>
      </c>
    </row>
    <row r="66" spans="1:18">
      <c r="A66" s="327" t="s">
        <v>131</v>
      </c>
      <c r="B66" s="327"/>
      <c r="C66" s="327"/>
      <c r="D66" s="294"/>
      <c r="E66" s="294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81"/>
      <c r="Q66" s="81"/>
      <c r="R66" s="81"/>
    </row>
    <row r="67" spans="1:18">
      <c r="A67" s="458" t="s">
        <v>218</v>
      </c>
      <c r="B67" s="364" t="s">
        <v>219</v>
      </c>
      <c r="C67" s="330" t="s">
        <v>134</v>
      </c>
      <c r="D67" s="325">
        <f t="shared" ref="D67:M67" si="10">D71+D72+D73+D75+D79+D82+D83+D84</f>
        <v>56793</v>
      </c>
      <c r="E67" s="325">
        <f t="shared" si="10"/>
        <v>58823</v>
      </c>
      <c r="F67" s="325">
        <f>F71+F72+F73+F75+F79+F82+F83+F84</f>
        <v>93</v>
      </c>
      <c r="G67" s="325">
        <f>G71+G72+G73+G75+G79+G82+G83+G84</f>
        <v>93</v>
      </c>
      <c r="H67" s="325">
        <f t="shared" si="10"/>
        <v>276</v>
      </c>
      <c r="I67" s="325">
        <f t="shared" si="10"/>
        <v>276</v>
      </c>
      <c r="J67" s="325">
        <f>J71+J72+J73+J75+J79+J82+J83+J84</f>
        <v>56424</v>
      </c>
      <c r="K67" s="325">
        <f t="shared" si="10"/>
        <v>58454</v>
      </c>
      <c r="L67" s="425">
        <f t="shared" si="10"/>
        <v>0</v>
      </c>
      <c r="M67" s="425">
        <f t="shared" si="10"/>
        <v>0</v>
      </c>
      <c r="N67" s="314">
        <v>103.5</v>
      </c>
      <c r="O67" s="321"/>
      <c r="P67" s="455"/>
      <c r="Q67" s="455"/>
      <c r="R67" s="457"/>
    </row>
    <row r="68" spans="1:18">
      <c r="A68" s="459"/>
      <c r="B68" s="461"/>
      <c r="C68" s="456"/>
      <c r="D68" s="456"/>
      <c r="E68" s="456"/>
      <c r="F68" s="456"/>
      <c r="G68" s="456"/>
      <c r="H68" s="456"/>
      <c r="I68" s="456"/>
      <c r="J68" s="456"/>
      <c r="K68" s="456"/>
      <c r="L68" s="456"/>
      <c r="M68" s="456"/>
      <c r="N68" s="451"/>
      <c r="O68" s="453"/>
      <c r="P68" s="456"/>
      <c r="Q68" s="456"/>
      <c r="R68" s="456"/>
    </row>
    <row r="69" spans="1:18">
      <c r="A69" s="460"/>
      <c r="B69" s="462"/>
      <c r="C69" s="415"/>
      <c r="D69" s="415"/>
      <c r="E69" s="415"/>
      <c r="F69" s="415"/>
      <c r="G69" s="415"/>
      <c r="H69" s="415"/>
      <c r="I69" s="415"/>
      <c r="J69" s="415"/>
      <c r="K69" s="415"/>
      <c r="L69" s="415"/>
      <c r="M69" s="415"/>
      <c r="N69" s="452"/>
      <c r="O69" s="454"/>
      <c r="P69" s="415"/>
      <c r="Q69" s="415"/>
      <c r="R69" s="415"/>
    </row>
    <row r="70" spans="1:18">
      <c r="A70" s="386" t="s">
        <v>141</v>
      </c>
      <c r="B70" s="387"/>
      <c r="C70" s="388"/>
      <c r="D70" s="127"/>
      <c r="E70" s="114"/>
      <c r="F70" s="114"/>
      <c r="G70" s="114"/>
      <c r="H70" s="114"/>
      <c r="I70" s="114"/>
      <c r="J70" s="114"/>
      <c r="K70" s="114"/>
      <c r="L70" s="114"/>
      <c r="M70" s="114"/>
      <c r="N70" s="42"/>
      <c r="O70" s="42"/>
      <c r="P70" s="48"/>
      <c r="Q70" s="48"/>
      <c r="R70" s="48"/>
    </row>
    <row r="71" spans="1:18" ht="33.75">
      <c r="A71" s="53" t="s">
        <v>220</v>
      </c>
      <c r="B71" s="182" t="s">
        <v>221</v>
      </c>
      <c r="C71" s="49" t="s">
        <v>134</v>
      </c>
      <c r="D71" s="68">
        <f t="shared" ref="D71:E73" si="11">F71+H71+J71+L71</f>
        <v>0</v>
      </c>
      <c r="E71" s="50">
        <f t="shared" si="11"/>
        <v>0</v>
      </c>
      <c r="F71" s="50">
        <f t="shared" ref="F71:F72" si="12">H71+J71+L71+N71</f>
        <v>0</v>
      </c>
      <c r="G71" s="50">
        <f t="shared" ref="G71:G72" si="13">I71+K71+M71+O71</f>
        <v>0</v>
      </c>
      <c r="H71" s="50">
        <f t="shared" ref="H71:H72" si="14">J71+L71+N71+P71</f>
        <v>0</v>
      </c>
      <c r="I71" s="50">
        <f t="shared" ref="I71:I72" si="15">K71+M71+O71+Q71</f>
        <v>0</v>
      </c>
      <c r="J71" s="50">
        <f t="shared" ref="J71:J72" si="16">L71+N71+P71+R71</f>
        <v>0</v>
      </c>
      <c r="K71" s="50">
        <f t="shared" ref="K71:K72" si="17">M71+O71+Q71+S71</f>
        <v>0</v>
      </c>
      <c r="L71" s="50">
        <f t="shared" ref="L71:L72" si="18">N71+P71+R71+T71</f>
        <v>0</v>
      </c>
      <c r="M71" s="50">
        <f t="shared" ref="M71:M72" si="19">O71+Q71+S71+U71</f>
        <v>0</v>
      </c>
      <c r="N71" s="50">
        <f t="shared" ref="N71:N72" si="20">P71+R71+T71+V71</f>
        <v>0</v>
      </c>
      <c r="O71" s="104"/>
      <c r="P71" s="128"/>
      <c r="Q71" s="128"/>
      <c r="R71" s="128"/>
    </row>
    <row r="72" spans="1:18" ht="33">
      <c r="A72" s="53" t="s">
        <v>222</v>
      </c>
      <c r="B72" s="183" t="s">
        <v>223</v>
      </c>
      <c r="C72" s="53" t="s">
        <v>134</v>
      </c>
      <c r="D72" s="50">
        <f t="shared" si="11"/>
        <v>0</v>
      </c>
      <c r="E72" s="50">
        <f t="shared" si="11"/>
        <v>0</v>
      </c>
      <c r="F72" s="50">
        <f t="shared" si="12"/>
        <v>0</v>
      </c>
      <c r="G72" s="50">
        <f t="shared" si="13"/>
        <v>0</v>
      </c>
      <c r="H72" s="50">
        <f t="shared" si="14"/>
        <v>0</v>
      </c>
      <c r="I72" s="50">
        <f t="shared" si="15"/>
        <v>0</v>
      </c>
      <c r="J72" s="50">
        <f t="shared" si="16"/>
        <v>0</v>
      </c>
      <c r="K72" s="50">
        <f t="shared" si="17"/>
        <v>0</v>
      </c>
      <c r="L72" s="50">
        <f t="shared" si="18"/>
        <v>0</v>
      </c>
      <c r="M72" s="50">
        <f t="shared" si="19"/>
        <v>0</v>
      </c>
      <c r="N72" s="50">
        <f t="shared" si="20"/>
        <v>0</v>
      </c>
      <c r="O72" s="42"/>
      <c r="P72" s="48"/>
      <c r="Q72" s="48"/>
      <c r="R72" s="48"/>
    </row>
    <row r="73" spans="1:18" ht="27.75" customHeight="1">
      <c r="A73" s="448" t="s">
        <v>224</v>
      </c>
      <c r="B73" s="449" t="s">
        <v>225</v>
      </c>
      <c r="C73" s="330" t="s">
        <v>417</v>
      </c>
      <c r="D73" s="325">
        <f t="shared" si="11"/>
        <v>38289</v>
      </c>
      <c r="E73" s="325">
        <f t="shared" si="11"/>
        <v>39531</v>
      </c>
      <c r="F73" s="338">
        <v>0</v>
      </c>
      <c r="G73" s="338">
        <v>0</v>
      </c>
      <c r="H73" s="338">
        <v>0</v>
      </c>
      <c r="I73" s="338">
        <v>0</v>
      </c>
      <c r="J73" s="338">
        <v>38289</v>
      </c>
      <c r="K73" s="338">
        <v>39531</v>
      </c>
      <c r="L73" s="338">
        <v>0</v>
      </c>
      <c r="M73" s="338">
        <v>0</v>
      </c>
      <c r="N73" s="434">
        <f>E73/D73*100</f>
        <v>103.24375146909036</v>
      </c>
      <c r="O73" s="181" t="s">
        <v>509</v>
      </c>
      <c r="P73" s="74">
        <v>321944</v>
      </c>
      <c r="Q73" s="74">
        <v>321944</v>
      </c>
      <c r="R73" s="89">
        <v>107.1</v>
      </c>
    </row>
    <row r="74" spans="1:18" ht="28.5" customHeight="1">
      <c r="A74" s="448"/>
      <c r="B74" s="450"/>
      <c r="C74" s="374"/>
      <c r="D74" s="376"/>
      <c r="E74" s="376"/>
      <c r="F74" s="376"/>
      <c r="G74" s="376"/>
      <c r="H74" s="376"/>
      <c r="I74" s="376"/>
      <c r="J74" s="376"/>
      <c r="K74" s="376"/>
      <c r="L74" s="376"/>
      <c r="M74" s="376"/>
      <c r="N74" s="444"/>
      <c r="O74" s="181" t="s">
        <v>508</v>
      </c>
      <c r="P74" s="74">
        <v>88</v>
      </c>
      <c r="Q74" s="74">
        <v>88</v>
      </c>
      <c r="R74" s="74">
        <v>100</v>
      </c>
    </row>
    <row r="75" spans="1:18" ht="27.75" customHeight="1">
      <c r="A75" s="439" t="s">
        <v>226</v>
      </c>
      <c r="B75" s="440" t="s">
        <v>227</v>
      </c>
      <c r="C75" s="344" t="s">
        <v>417</v>
      </c>
      <c r="D75" s="325">
        <f>F75+H75+J75+L75</f>
        <v>11586</v>
      </c>
      <c r="E75" s="325">
        <f>G75+I75+K75+M75</f>
        <v>12283</v>
      </c>
      <c r="F75" s="338">
        <v>93</v>
      </c>
      <c r="G75" s="338">
        <v>93</v>
      </c>
      <c r="H75" s="338">
        <v>26</v>
      </c>
      <c r="I75" s="338">
        <v>26</v>
      </c>
      <c r="J75" s="338">
        <v>11467</v>
      </c>
      <c r="K75" s="338">
        <v>12164</v>
      </c>
      <c r="L75" s="338">
        <v>0</v>
      </c>
      <c r="M75" s="338">
        <v>0</v>
      </c>
      <c r="N75" s="434">
        <f>E75/D75*100</f>
        <v>106.01588123597445</v>
      </c>
      <c r="O75" s="181" t="s">
        <v>507</v>
      </c>
      <c r="P75" s="74">
        <v>11</v>
      </c>
      <c r="Q75" s="74">
        <v>11</v>
      </c>
      <c r="R75" s="74">
        <v>100</v>
      </c>
    </row>
    <row r="76" spans="1:18" ht="26.25" customHeight="1">
      <c r="A76" s="439"/>
      <c r="B76" s="441"/>
      <c r="C76" s="383"/>
      <c r="D76" s="341"/>
      <c r="E76" s="341"/>
      <c r="F76" s="339"/>
      <c r="G76" s="339"/>
      <c r="H76" s="339"/>
      <c r="I76" s="339"/>
      <c r="J76" s="339"/>
      <c r="K76" s="339"/>
      <c r="L76" s="339"/>
      <c r="M76" s="339"/>
      <c r="N76" s="435"/>
      <c r="O76" s="181" t="s">
        <v>228</v>
      </c>
      <c r="P76" s="74">
        <v>1500</v>
      </c>
      <c r="Q76" s="74">
        <v>2700</v>
      </c>
      <c r="R76" s="74">
        <v>180</v>
      </c>
    </row>
    <row r="77" spans="1:18" ht="16.5" customHeight="1">
      <c r="A77" s="367"/>
      <c r="B77" s="445"/>
      <c r="C77" s="383"/>
      <c r="D77" s="375"/>
      <c r="E77" s="375"/>
      <c r="F77" s="375"/>
      <c r="G77" s="375"/>
      <c r="H77" s="375"/>
      <c r="I77" s="375"/>
      <c r="J77" s="375"/>
      <c r="K77" s="375"/>
      <c r="L77" s="375"/>
      <c r="M77" s="375"/>
      <c r="N77" s="443"/>
      <c r="O77" s="181" t="s">
        <v>229</v>
      </c>
      <c r="P77" s="74">
        <v>17316</v>
      </c>
      <c r="Q77" s="74">
        <v>17366</v>
      </c>
      <c r="R77" s="89">
        <v>100.3</v>
      </c>
    </row>
    <row r="78" spans="1:18" ht="15" customHeight="1">
      <c r="A78" s="367"/>
      <c r="B78" s="446"/>
      <c r="C78" s="447"/>
      <c r="D78" s="376"/>
      <c r="E78" s="376"/>
      <c r="F78" s="376"/>
      <c r="G78" s="376"/>
      <c r="H78" s="376"/>
      <c r="I78" s="376"/>
      <c r="J78" s="376"/>
      <c r="K78" s="376"/>
      <c r="L78" s="376"/>
      <c r="M78" s="376"/>
      <c r="N78" s="444"/>
      <c r="O78" s="181" t="s">
        <v>230</v>
      </c>
      <c r="P78" s="74">
        <v>179030</v>
      </c>
      <c r="Q78" s="74">
        <v>179087</v>
      </c>
      <c r="R78" s="74">
        <v>100</v>
      </c>
    </row>
    <row r="79" spans="1:18" ht="32.25" customHeight="1">
      <c r="A79" s="439" t="s">
        <v>231</v>
      </c>
      <c r="B79" s="440" t="s">
        <v>232</v>
      </c>
      <c r="C79" s="344" t="s">
        <v>417</v>
      </c>
      <c r="D79" s="325">
        <f>F79+H79+J79+L79</f>
        <v>3690</v>
      </c>
      <c r="E79" s="325">
        <f>G79+I79+K79+M79</f>
        <v>3827</v>
      </c>
      <c r="F79" s="338">
        <v>0</v>
      </c>
      <c r="G79" s="338">
        <v>0</v>
      </c>
      <c r="H79" s="338">
        <v>250</v>
      </c>
      <c r="I79" s="338">
        <v>250</v>
      </c>
      <c r="J79" s="338">
        <v>3440</v>
      </c>
      <c r="K79" s="338">
        <v>3577</v>
      </c>
      <c r="L79" s="338">
        <v>0</v>
      </c>
      <c r="M79" s="338">
        <v>0</v>
      </c>
      <c r="N79" s="434">
        <f>E79/D79*100</f>
        <v>103.71273712737128</v>
      </c>
      <c r="O79" s="160" t="s">
        <v>506</v>
      </c>
      <c r="P79" s="74">
        <v>4358</v>
      </c>
      <c r="Q79" s="74">
        <v>4595</v>
      </c>
      <c r="R79" s="89">
        <v>105.4</v>
      </c>
    </row>
    <row r="80" spans="1:18" ht="26.25" customHeight="1">
      <c r="A80" s="439"/>
      <c r="B80" s="441"/>
      <c r="C80" s="345"/>
      <c r="D80" s="341"/>
      <c r="E80" s="341"/>
      <c r="F80" s="339"/>
      <c r="G80" s="339"/>
      <c r="H80" s="339"/>
      <c r="I80" s="339"/>
      <c r="J80" s="339"/>
      <c r="K80" s="339"/>
      <c r="L80" s="339"/>
      <c r="M80" s="339"/>
      <c r="N80" s="435"/>
      <c r="O80" s="160" t="s">
        <v>217</v>
      </c>
      <c r="P80" s="74">
        <v>241</v>
      </c>
      <c r="Q80" s="74">
        <v>244</v>
      </c>
      <c r="R80" s="267">
        <v>101.2</v>
      </c>
    </row>
    <row r="81" spans="1:18" ht="22.5" customHeight="1">
      <c r="A81" s="439"/>
      <c r="B81" s="442"/>
      <c r="C81" s="346"/>
      <c r="D81" s="326"/>
      <c r="E81" s="326"/>
      <c r="F81" s="340"/>
      <c r="G81" s="340"/>
      <c r="H81" s="340"/>
      <c r="I81" s="340"/>
      <c r="J81" s="340"/>
      <c r="K81" s="340"/>
      <c r="L81" s="340"/>
      <c r="M81" s="340"/>
      <c r="N81" s="436"/>
      <c r="O81" s="160" t="s">
        <v>505</v>
      </c>
      <c r="P81" s="261">
        <v>1</v>
      </c>
      <c r="Q81" s="261">
        <v>1</v>
      </c>
      <c r="R81" s="268">
        <v>100</v>
      </c>
    </row>
    <row r="82" spans="1:18" ht="40.5" customHeight="1">
      <c r="A82" s="105" t="s">
        <v>233</v>
      </c>
      <c r="B82" s="184" t="s">
        <v>234</v>
      </c>
      <c r="C82" s="147" t="s">
        <v>417</v>
      </c>
      <c r="D82" s="57">
        <f>F82+H82+J82+L82</f>
        <v>3228</v>
      </c>
      <c r="E82" s="57">
        <f>G82+I82+K82+M82</f>
        <v>3182</v>
      </c>
      <c r="F82" s="76">
        <v>0</v>
      </c>
      <c r="G82" s="76">
        <v>0</v>
      </c>
      <c r="H82" s="76">
        <v>0</v>
      </c>
      <c r="I82" s="76">
        <v>0</v>
      </c>
      <c r="J82" s="76">
        <v>3228</v>
      </c>
      <c r="K82" s="76">
        <v>3182</v>
      </c>
      <c r="L82" s="76">
        <v>0</v>
      </c>
      <c r="M82" s="76">
        <v>0</v>
      </c>
      <c r="N82" s="70">
        <f>E82/D82*100</f>
        <v>98.574969021065669</v>
      </c>
      <c r="O82" s="129"/>
      <c r="P82" s="129"/>
      <c r="Q82" s="129"/>
      <c r="R82" s="130"/>
    </row>
    <row r="83" spans="1:18" ht="36.75" customHeight="1">
      <c r="A83" s="38" t="s">
        <v>235</v>
      </c>
      <c r="B83" s="184" t="s">
        <v>236</v>
      </c>
      <c r="C83" s="148" t="s">
        <v>134</v>
      </c>
      <c r="D83" s="50">
        <v>0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42"/>
      <c r="P83" s="54"/>
      <c r="Q83" s="54"/>
      <c r="R83" s="78"/>
    </row>
    <row r="84" spans="1:18" ht="101.25" customHeight="1">
      <c r="A84" s="38" t="s">
        <v>237</v>
      </c>
      <c r="B84" s="185" t="s">
        <v>238</v>
      </c>
      <c r="C84" s="38" t="s">
        <v>134</v>
      </c>
      <c r="D84" s="50">
        <f>F84+H84+J84+L84</f>
        <v>0</v>
      </c>
      <c r="E84" s="50">
        <f>G84+I84+K84+M84</f>
        <v>0</v>
      </c>
      <c r="F84" s="50">
        <f t="shared" ref="F84:N84" si="21">H84+J84+L84+N84</f>
        <v>0</v>
      </c>
      <c r="G84" s="50">
        <f t="shared" si="21"/>
        <v>0</v>
      </c>
      <c r="H84" s="50">
        <f t="shared" si="21"/>
        <v>0</v>
      </c>
      <c r="I84" s="50">
        <f t="shared" si="21"/>
        <v>0</v>
      </c>
      <c r="J84" s="50">
        <f t="shared" si="21"/>
        <v>0</v>
      </c>
      <c r="K84" s="50">
        <f t="shared" si="21"/>
        <v>0</v>
      </c>
      <c r="L84" s="50">
        <f t="shared" si="21"/>
        <v>0</v>
      </c>
      <c r="M84" s="50">
        <f t="shared" si="21"/>
        <v>0</v>
      </c>
      <c r="N84" s="50">
        <f t="shared" si="21"/>
        <v>0</v>
      </c>
      <c r="O84" s="48"/>
      <c r="P84" s="79"/>
      <c r="Q84" s="79"/>
      <c r="R84" s="79"/>
    </row>
    <row r="85" spans="1:18">
      <c r="A85" s="328" t="s">
        <v>239</v>
      </c>
      <c r="B85" s="437" t="s">
        <v>240</v>
      </c>
      <c r="C85" s="403" t="s">
        <v>134</v>
      </c>
      <c r="D85" s="325">
        <f>F85+H85+J85+L85</f>
        <v>15811</v>
      </c>
      <c r="E85" s="325">
        <f>G85+I85+K85+M85</f>
        <v>15645</v>
      </c>
      <c r="F85" s="425">
        <f t="shared" ref="F85:M85" si="22">F88+F90</f>
        <v>0</v>
      </c>
      <c r="G85" s="425">
        <f t="shared" si="22"/>
        <v>0</v>
      </c>
      <c r="H85" s="425">
        <f t="shared" si="22"/>
        <v>10</v>
      </c>
      <c r="I85" s="425">
        <f t="shared" si="22"/>
        <v>60</v>
      </c>
      <c r="J85" s="325">
        <f t="shared" si="22"/>
        <v>15801</v>
      </c>
      <c r="K85" s="325">
        <f t="shared" si="22"/>
        <v>15585</v>
      </c>
      <c r="L85" s="425">
        <f t="shared" si="22"/>
        <v>0</v>
      </c>
      <c r="M85" s="425">
        <f t="shared" si="22"/>
        <v>0</v>
      </c>
      <c r="N85" s="425">
        <f>E85/D85*100</f>
        <v>98.950098033014982</v>
      </c>
      <c r="O85" s="312"/>
      <c r="P85" s="414"/>
      <c r="Q85" s="414"/>
      <c r="R85" s="318"/>
    </row>
    <row r="86" spans="1:18" ht="39.75" customHeight="1">
      <c r="A86" s="367"/>
      <c r="B86" s="438"/>
      <c r="C86" s="404"/>
      <c r="D86" s="374"/>
      <c r="E86" s="326"/>
      <c r="F86" s="426"/>
      <c r="G86" s="426"/>
      <c r="H86" s="426"/>
      <c r="I86" s="426"/>
      <c r="J86" s="326"/>
      <c r="K86" s="326"/>
      <c r="L86" s="426"/>
      <c r="M86" s="426"/>
      <c r="N86" s="426"/>
      <c r="O86" s="313"/>
      <c r="P86" s="415"/>
      <c r="Q86" s="415"/>
      <c r="R86" s="320"/>
    </row>
    <row r="87" spans="1:18">
      <c r="A87" s="416" t="s">
        <v>141</v>
      </c>
      <c r="B87" s="416"/>
      <c r="C87" s="416"/>
      <c r="D87" s="127"/>
      <c r="E87" s="63"/>
      <c r="F87" s="63"/>
      <c r="G87" s="63"/>
      <c r="H87" s="63"/>
      <c r="I87" s="63"/>
      <c r="J87" s="63"/>
      <c r="K87" s="63"/>
      <c r="L87" s="63"/>
      <c r="M87" s="63"/>
      <c r="N87" s="131"/>
      <c r="O87" s="80"/>
      <c r="P87" s="80"/>
      <c r="Q87" s="80"/>
      <c r="R87" s="80"/>
    </row>
    <row r="88" spans="1:18" ht="23.25" customHeight="1">
      <c r="A88" s="344" t="s">
        <v>241</v>
      </c>
      <c r="B88" s="430" t="s">
        <v>242</v>
      </c>
      <c r="C88" s="344" t="s">
        <v>134</v>
      </c>
      <c r="D88" s="432">
        <v>0</v>
      </c>
      <c r="E88" s="312">
        <v>0</v>
      </c>
      <c r="F88" s="312">
        <v>0</v>
      </c>
      <c r="G88" s="312">
        <v>0</v>
      </c>
      <c r="H88" s="312">
        <v>0</v>
      </c>
      <c r="I88" s="312">
        <v>0</v>
      </c>
      <c r="J88" s="312">
        <v>0</v>
      </c>
      <c r="K88" s="312">
        <v>0</v>
      </c>
      <c r="L88" s="312">
        <v>0</v>
      </c>
      <c r="M88" s="312">
        <v>0</v>
      </c>
      <c r="N88" s="333">
        <v>0</v>
      </c>
      <c r="O88" s="160" t="s">
        <v>243</v>
      </c>
      <c r="P88" s="48">
        <v>510</v>
      </c>
      <c r="Q88" s="48">
        <v>548</v>
      </c>
      <c r="R88" s="74">
        <v>107</v>
      </c>
    </row>
    <row r="89" spans="1:18" ht="27.75" customHeight="1">
      <c r="A89" s="346"/>
      <c r="B89" s="431"/>
      <c r="C89" s="346"/>
      <c r="D89" s="433"/>
      <c r="E89" s="313"/>
      <c r="F89" s="313"/>
      <c r="G89" s="313"/>
      <c r="H89" s="313"/>
      <c r="I89" s="313"/>
      <c r="J89" s="313"/>
      <c r="K89" s="313"/>
      <c r="L89" s="313"/>
      <c r="M89" s="313"/>
      <c r="N89" s="334"/>
      <c r="O89" s="160" t="s">
        <v>502</v>
      </c>
      <c r="P89" s="261" t="s">
        <v>503</v>
      </c>
      <c r="Q89" s="71" t="s">
        <v>504</v>
      </c>
      <c r="R89" s="74">
        <v>101</v>
      </c>
    </row>
    <row r="90" spans="1:18" ht="45" customHeight="1">
      <c r="A90" s="38" t="s">
        <v>244</v>
      </c>
      <c r="B90" s="184" t="s">
        <v>245</v>
      </c>
      <c r="C90" s="147" t="s">
        <v>418</v>
      </c>
      <c r="D90" s="50">
        <f>F90+H90+J90+L90</f>
        <v>15811</v>
      </c>
      <c r="E90" s="69">
        <f>G90+I90+K90+M90</f>
        <v>15645</v>
      </c>
      <c r="F90" s="69">
        <v>0</v>
      </c>
      <c r="G90" s="69">
        <v>0</v>
      </c>
      <c r="H90" s="69">
        <v>10</v>
      </c>
      <c r="I90" s="69">
        <v>60</v>
      </c>
      <c r="J90" s="69">
        <v>15801</v>
      </c>
      <c r="K90" s="69">
        <v>15585</v>
      </c>
      <c r="L90" s="69">
        <v>0</v>
      </c>
      <c r="M90" s="69">
        <v>0</v>
      </c>
      <c r="N90" s="74">
        <f>E90/D90*100</f>
        <v>98.950098033014982</v>
      </c>
      <c r="O90" s="160"/>
      <c r="P90" s="71"/>
      <c r="Q90" s="71"/>
      <c r="R90" s="73"/>
    </row>
    <row r="91" spans="1:18">
      <c r="A91" s="394" t="s">
        <v>246</v>
      </c>
      <c r="B91" s="419" t="s">
        <v>247</v>
      </c>
      <c r="C91" s="422" t="s">
        <v>134</v>
      </c>
      <c r="D91" s="405">
        <f>D95+D138+D148</f>
        <v>639056.80099999998</v>
      </c>
      <c r="E91" s="405">
        <f>E95+E138+E148</f>
        <v>639056.80099999998</v>
      </c>
      <c r="F91" s="405">
        <f t="shared" ref="F91:G91" si="23">F95+F138</f>
        <v>471.75</v>
      </c>
      <c r="G91" s="405">
        <f t="shared" si="23"/>
        <v>471.75</v>
      </c>
      <c r="H91" s="405">
        <f>H95+H138+H148</f>
        <v>459925.337</v>
      </c>
      <c r="I91" s="405">
        <f t="shared" ref="I91:M91" si="24">I95+I138+I148</f>
        <v>459925.337</v>
      </c>
      <c r="J91" s="405">
        <f t="shared" si="24"/>
        <v>143823.87700000001</v>
      </c>
      <c r="K91" s="405">
        <f t="shared" si="24"/>
        <v>143823.87700000001</v>
      </c>
      <c r="L91" s="405">
        <f t="shared" si="24"/>
        <v>34835.837</v>
      </c>
      <c r="M91" s="405">
        <f t="shared" si="24"/>
        <v>34835.837</v>
      </c>
      <c r="N91" s="377">
        <f>E91/D91*100</f>
        <v>100</v>
      </c>
      <c r="O91" s="408" t="s">
        <v>438</v>
      </c>
      <c r="P91" s="427">
        <v>100</v>
      </c>
      <c r="Q91" s="427">
        <v>100</v>
      </c>
      <c r="R91" s="427">
        <v>100</v>
      </c>
    </row>
    <row r="92" spans="1:18">
      <c r="A92" s="417"/>
      <c r="B92" s="420"/>
      <c r="C92" s="423"/>
      <c r="D92" s="406"/>
      <c r="E92" s="406"/>
      <c r="F92" s="406"/>
      <c r="G92" s="406"/>
      <c r="H92" s="406"/>
      <c r="I92" s="406"/>
      <c r="J92" s="406"/>
      <c r="K92" s="406"/>
      <c r="L92" s="406"/>
      <c r="M92" s="406"/>
      <c r="N92" s="378"/>
      <c r="O92" s="409"/>
      <c r="P92" s="428"/>
      <c r="Q92" s="428"/>
      <c r="R92" s="428"/>
    </row>
    <row r="93" spans="1:18" ht="19.5" customHeight="1">
      <c r="A93" s="418"/>
      <c r="B93" s="421"/>
      <c r="C93" s="424"/>
      <c r="D93" s="407"/>
      <c r="E93" s="407"/>
      <c r="F93" s="407"/>
      <c r="G93" s="407"/>
      <c r="H93" s="407"/>
      <c r="I93" s="407"/>
      <c r="J93" s="407"/>
      <c r="K93" s="407"/>
      <c r="L93" s="407"/>
      <c r="M93" s="407"/>
      <c r="N93" s="379"/>
      <c r="O93" s="410"/>
      <c r="P93" s="429"/>
      <c r="Q93" s="429"/>
      <c r="R93" s="429"/>
    </row>
    <row r="94" spans="1:18">
      <c r="A94" s="327" t="s">
        <v>131</v>
      </c>
      <c r="B94" s="327"/>
      <c r="C94" s="327"/>
      <c r="D94" s="132"/>
      <c r="E94" s="132"/>
      <c r="F94" s="128"/>
      <c r="G94" s="77"/>
      <c r="H94" s="77"/>
      <c r="I94" s="50"/>
      <c r="J94" s="50"/>
      <c r="K94" s="50"/>
      <c r="L94" s="50"/>
      <c r="M94" s="77"/>
      <c r="N94" s="50"/>
      <c r="O94" s="50"/>
      <c r="P94" s="50"/>
      <c r="Q94" s="50"/>
      <c r="R94" s="50"/>
    </row>
    <row r="95" spans="1:18" ht="47.25" customHeight="1">
      <c r="A95" s="53" t="s">
        <v>248</v>
      </c>
      <c r="B95" s="256" t="s">
        <v>249</v>
      </c>
      <c r="C95" s="49" t="s">
        <v>134</v>
      </c>
      <c r="D95" s="87">
        <f>F95+H95+J95+L95</f>
        <v>573795.79399999999</v>
      </c>
      <c r="E95" s="87">
        <f>G95+I95+K95+M95</f>
        <v>573795.79399999999</v>
      </c>
      <c r="F95" s="87">
        <f t="shared" ref="F95:G95" si="25">F97+F108+F127</f>
        <v>390</v>
      </c>
      <c r="G95" s="87">
        <f t="shared" si="25"/>
        <v>390</v>
      </c>
      <c r="H95" s="87">
        <f>H97+H108+H127+H137</f>
        <v>448826.897</v>
      </c>
      <c r="I95" s="87">
        <f t="shared" ref="I95:M95" si="26">I97+I108+I127+I137</f>
        <v>448826.897</v>
      </c>
      <c r="J95" s="87">
        <f t="shared" si="26"/>
        <v>92910.827000000019</v>
      </c>
      <c r="K95" s="87">
        <f t="shared" si="26"/>
        <v>92910.827000000019</v>
      </c>
      <c r="L95" s="87">
        <f t="shared" si="26"/>
        <v>31668.07</v>
      </c>
      <c r="M95" s="87">
        <f t="shared" si="26"/>
        <v>31668.07</v>
      </c>
      <c r="N95" s="145">
        <f>E95/D95*100</f>
        <v>100</v>
      </c>
      <c r="O95" s="411" t="s">
        <v>250</v>
      </c>
      <c r="P95" s="498">
        <v>507</v>
      </c>
      <c r="Q95" s="498">
        <v>556</v>
      </c>
      <c r="R95" s="498">
        <v>110</v>
      </c>
    </row>
    <row r="96" spans="1:18">
      <c r="A96" s="400" t="s">
        <v>141</v>
      </c>
      <c r="B96" s="401"/>
      <c r="C96" s="402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412"/>
      <c r="P96" s="412"/>
      <c r="Q96" s="412"/>
      <c r="R96" s="412"/>
    </row>
    <row r="97" spans="1:18" ht="24.75" customHeight="1">
      <c r="A97" s="53" t="s">
        <v>251</v>
      </c>
      <c r="B97" s="182" t="s">
        <v>252</v>
      </c>
      <c r="C97" s="49" t="s">
        <v>134</v>
      </c>
      <c r="D97" s="87">
        <f>D99+D100+D101+D102+D103+D104+D105+D106+D107</f>
        <v>103767.712</v>
      </c>
      <c r="E97" s="87">
        <f t="shared" ref="E97:M97" si="27">E99+E100+E101+E102+E103+E104+E105+E106+E107</f>
        <v>103767.712</v>
      </c>
      <c r="F97" s="82">
        <f t="shared" si="27"/>
        <v>0</v>
      </c>
      <c r="G97" s="82">
        <f t="shared" si="27"/>
        <v>0</v>
      </c>
      <c r="H97" s="82">
        <f>H99+H100+H101+H102+H103+H104+H105+H106+H107</f>
        <v>54576.614000000001</v>
      </c>
      <c r="I97" s="82">
        <f t="shared" si="27"/>
        <v>54576.614000000001</v>
      </c>
      <c r="J97" s="82">
        <f t="shared" si="27"/>
        <v>34572.69</v>
      </c>
      <c r="K97" s="82">
        <f t="shared" si="27"/>
        <v>34572.69</v>
      </c>
      <c r="L97" s="82">
        <f t="shared" si="27"/>
        <v>14618.407999999999</v>
      </c>
      <c r="M97" s="82">
        <f t="shared" si="27"/>
        <v>14618.407999999999</v>
      </c>
      <c r="N97" s="69">
        <f>E97/D97*100</f>
        <v>100</v>
      </c>
      <c r="O97" s="412"/>
      <c r="P97" s="412"/>
      <c r="Q97" s="412"/>
      <c r="R97" s="412"/>
    </row>
    <row r="98" spans="1:18">
      <c r="A98" s="403" t="s">
        <v>253</v>
      </c>
      <c r="B98" s="404"/>
      <c r="C98" s="404"/>
      <c r="D98" s="133"/>
      <c r="E98" s="134"/>
      <c r="F98" s="48"/>
      <c r="G98" s="48"/>
      <c r="H98" s="48"/>
      <c r="I98" s="48"/>
      <c r="J98" s="48"/>
      <c r="K98" s="48"/>
      <c r="L98" s="48"/>
      <c r="M98" s="48"/>
      <c r="N98" s="48"/>
      <c r="O98" s="412"/>
      <c r="P98" s="412"/>
      <c r="Q98" s="412"/>
      <c r="R98" s="412"/>
    </row>
    <row r="99" spans="1:18" ht="37.5" customHeight="1">
      <c r="A99" s="53" t="s">
        <v>254</v>
      </c>
      <c r="B99" s="182" t="s">
        <v>255</v>
      </c>
      <c r="C99" s="49" t="s">
        <v>134</v>
      </c>
      <c r="D99" s="69">
        <v>0</v>
      </c>
      <c r="E99" s="69">
        <v>0</v>
      </c>
      <c r="F99" s="69">
        <v>0</v>
      </c>
      <c r="G99" s="69">
        <v>0</v>
      </c>
      <c r="H99" s="69">
        <v>0</v>
      </c>
      <c r="I99" s="69">
        <v>0</v>
      </c>
      <c r="J99" s="69">
        <v>0</v>
      </c>
      <c r="K99" s="69">
        <v>0</v>
      </c>
      <c r="L99" s="69">
        <v>0</v>
      </c>
      <c r="M99" s="69">
        <v>0</v>
      </c>
      <c r="N99" s="145">
        <v>0</v>
      </c>
      <c r="O99" s="412"/>
      <c r="P99" s="412"/>
      <c r="Q99" s="412"/>
      <c r="R99" s="412"/>
    </row>
    <row r="100" spans="1:18" ht="33" customHeight="1">
      <c r="A100" s="53" t="s">
        <v>256</v>
      </c>
      <c r="B100" s="182" t="s">
        <v>257</v>
      </c>
      <c r="C100" s="49" t="s">
        <v>134</v>
      </c>
      <c r="D100" s="82">
        <f t="shared" ref="D100:E105" si="28">F100+H100+J100+L100</f>
        <v>122.8</v>
      </c>
      <c r="E100" s="82">
        <f t="shared" si="28"/>
        <v>122.8</v>
      </c>
      <c r="F100" s="82">
        <v>0</v>
      </c>
      <c r="G100" s="82">
        <v>0</v>
      </c>
      <c r="H100" s="69">
        <v>0</v>
      </c>
      <c r="I100" s="69">
        <v>0</v>
      </c>
      <c r="J100" s="83">
        <v>2.8</v>
      </c>
      <c r="K100" s="83">
        <v>2.8</v>
      </c>
      <c r="L100" s="69">
        <v>120</v>
      </c>
      <c r="M100" s="69">
        <v>120</v>
      </c>
      <c r="N100" s="145">
        <f>E100/D100*100</f>
        <v>100</v>
      </c>
      <c r="O100" s="412"/>
      <c r="P100" s="412"/>
      <c r="Q100" s="412"/>
      <c r="R100" s="412"/>
    </row>
    <row r="101" spans="1:18" ht="35.25" customHeight="1">
      <c r="A101" s="38" t="s">
        <v>258</v>
      </c>
      <c r="B101" s="182" t="s">
        <v>259</v>
      </c>
      <c r="C101" s="49" t="s">
        <v>134</v>
      </c>
      <c r="D101" s="69">
        <f t="shared" si="28"/>
        <v>0</v>
      </c>
      <c r="E101" s="69">
        <f t="shared" si="28"/>
        <v>0</v>
      </c>
      <c r="F101" s="69">
        <v>0</v>
      </c>
      <c r="G101" s="69">
        <v>0</v>
      </c>
      <c r="H101" s="69">
        <v>0</v>
      </c>
      <c r="I101" s="69">
        <v>0</v>
      </c>
      <c r="J101" s="83">
        <v>0</v>
      </c>
      <c r="K101" s="83">
        <v>0</v>
      </c>
      <c r="L101" s="69">
        <v>0</v>
      </c>
      <c r="M101" s="69">
        <v>0</v>
      </c>
      <c r="N101" s="145">
        <v>0</v>
      </c>
      <c r="O101" s="412"/>
      <c r="P101" s="412"/>
      <c r="Q101" s="412"/>
      <c r="R101" s="412"/>
    </row>
    <row r="102" spans="1:18" ht="47.25" customHeight="1">
      <c r="A102" s="38" t="s">
        <v>260</v>
      </c>
      <c r="B102" s="182" t="s">
        <v>261</v>
      </c>
      <c r="C102" s="49" t="s">
        <v>134</v>
      </c>
      <c r="D102" s="69">
        <f t="shared" si="28"/>
        <v>1020.04</v>
      </c>
      <c r="E102" s="69">
        <f t="shared" si="28"/>
        <v>1020.04</v>
      </c>
      <c r="F102" s="69">
        <v>0</v>
      </c>
      <c r="G102" s="69">
        <v>0</v>
      </c>
      <c r="H102" s="69">
        <v>510.8</v>
      </c>
      <c r="I102" s="69">
        <v>510.8</v>
      </c>
      <c r="J102" s="83">
        <v>509.24</v>
      </c>
      <c r="K102" s="83">
        <v>509.24</v>
      </c>
      <c r="L102" s="69">
        <v>0</v>
      </c>
      <c r="M102" s="69">
        <v>0</v>
      </c>
      <c r="N102" s="145">
        <f>E102/D102*100</f>
        <v>100</v>
      </c>
      <c r="O102" s="412"/>
      <c r="P102" s="412"/>
      <c r="Q102" s="412"/>
      <c r="R102" s="412"/>
    </row>
    <row r="103" spans="1:18" ht="70.5" customHeight="1">
      <c r="A103" s="38" t="s">
        <v>262</v>
      </c>
      <c r="B103" s="182" t="s">
        <v>263</v>
      </c>
      <c r="C103" s="49" t="s">
        <v>134</v>
      </c>
      <c r="D103" s="82">
        <f t="shared" si="28"/>
        <v>51.02</v>
      </c>
      <c r="E103" s="82">
        <f t="shared" si="28"/>
        <v>51.02</v>
      </c>
      <c r="F103" s="69">
        <v>0</v>
      </c>
      <c r="G103" s="69">
        <v>0</v>
      </c>
      <c r="H103" s="69">
        <v>38.520000000000003</v>
      </c>
      <c r="I103" s="69">
        <v>38.520000000000003</v>
      </c>
      <c r="J103" s="83">
        <v>12.5</v>
      </c>
      <c r="K103" s="83">
        <v>12.5</v>
      </c>
      <c r="L103" s="69">
        <v>0</v>
      </c>
      <c r="M103" s="69">
        <v>0</v>
      </c>
      <c r="N103" s="145">
        <f>E103/D103*100</f>
        <v>100</v>
      </c>
      <c r="O103" s="412"/>
      <c r="P103" s="412"/>
      <c r="Q103" s="412"/>
      <c r="R103" s="412"/>
    </row>
    <row r="104" spans="1:18" ht="81" customHeight="1">
      <c r="A104" s="38" t="s">
        <v>264</v>
      </c>
      <c r="B104" s="153" t="s">
        <v>265</v>
      </c>
      <c r="C104" s="49" t="s">
        <v>134</v>
      </c>
      <c r="D104" s="69">
        <f t="shared" si="28"/>
        <v>69019.98</v>
      </c>
      <c r="E104" s="69">
        <f t="shared" si="28"/>
        <v>69019.98</v>
      </c>
      <c r="F104" s="69">
        <v>0</v>
      </c>
      <c r="G104" s="69">
        <v>0</v>
      </c>
      <c r="H104" s="69">
        <v>53352.58</v>
      </c>
      <c r="I104" s="69">
        <v>53352.58</v>
      </c>
      <c r="J104" s="83">
        <v>15667.4</v>
      </c>
      <c r="K104" s="83">
        <v>15667.4</v>
      </c>
      <c r="L104" s="69">
        <v>0</v>
      </c>
      <c r="M104" s="69">
        <v>0</v>
      </c>
      <c r="N104" s="145">
        <f>E104/D104*100</f>
        <v>100</v>
      </c>
      <c r="O104" s="412"/>
      <c r="P104" s="412"/>
      <c r="Q104" s="412"/>
      <c r="R104" s="412"/>
    </row>
    <row r="105" spans="1:18" ht="101.25">
      <c r="A105" s="38" t="s">
        <v>266</v>
      </c>
      <c r="B105" s="153" t="s">
        <v>267</v>
      </c>
      <c r="C105" s="49" t="s">
        <v>134</v>
      </c>
      <c r="D105" s="82">
        <f t="shared" si="28"/>
        <v>674.71400000000006</v>
      </c>
      <c r="E105" s="82">
        <f t="shared" si="28"/>
        <v>674.71400000000006</v>
      </c>
      <c r="F105" s="82">
        <v>0</v>
      </c>
      <c r="G105" s="82">
        <v>0</v>
      </c>
      <c r="H105" s="82">
        <v>674.71400000000006</v>
      </c>
      <c r="I105" s="82">
        <v>674.71400000000006</v>
      </c>
      <c r="J105" s="84">
        <v>0</v>
      </c>
      <c r="K105" s="84">
        <v>0</v>
      </c>
      <c r="L105" s="82">
        <v>0</v>
      </c>
      <c r="M105" s="82">
        <v>0</v>
      </c>
      <c r="N105" s="145">
        <f>E105/D105*100</f>
        <v>100</v>
      </c>
      <c r="O105" s="412"/>
      <c r="P105" s="412"/>
      <c r="Q105" s="412"/>
      <c r="R105" s="412"/>
    </row>
    <row r="106" spans="1:18" ht="56.25">
      <c r="A106" s="38" t="s">
        <v>268</v>
      </c>
      <c r="B106" s="153" t="s">
        <v>269</v>
      </c>
      <c r="C106" s="49" t="s">
        <v>134</v>
      </c>
      <c r="D106" s="53">
        <v>0</v>
      </c>
      <c r="E106" s="53">
        <f>G106+I106+K106+M106</f>
        <v>0</v>
      </c>
      <c r="F106" s="53">
        <v>0</v>
      </c>
      <c r="G106" s="53">
        <v>0</v>
      </c>
      <c r="H106" s="53">
        <v>0</v>
      </c>
      <c r="I106" s="53">
        <v>0</v>
      </c>
      <c r="J106" s="85">
        <v>0</v>
      </c>
      <c r="K106" s="85">
        <v>0</v>
      </c>
      <c r="L106" s="53">
        <v>0</v>
      </c>
      <c r="M106" s="53">
        <v>0</v>
      </c>
      <c r="N106" s="74">
        <v>0</v>
      </c>
      <c r="O106" s="412"/>
      <c r="P106" s="412"/>
      <c r="Q106" s="412"/>
      <c r="R106" s="412"/>
    </row>
    <row r="107" spans="1:18" ht="45">
      <c r="A107" s="38" t="s">
        <v>270</v>
      </c>
      <c r="B107" s="153" t="s">
        <v>271</v>
      </c>
      <c r="C107" s="49" t="s">
        <v>134</v>
      </c>
      <c r="D107" s="82">
        <f>F107+H107+J107+L107</f>
        <v>32879.157999999996</v>
      </c>
      <c r="E107" s="82">
        <f>G107+I107+K107+M107</f>
        <v>32879.157999999996</v>
      </c>
      <c r="F107" s="82">
        <v>0</v>
      </c>
      <c r="G107" s="82">
        <v>0</v>
      </c>
      <c r="H107" s="82">
        <v>0</v>
      </c>
      <c r="I107" s="82">
        <v>0</v>
      </c>
      <c r="J107" s="82">
        <v>18380.75</v>
      </c>
      <c r="K107" s="82">
        <v>18380.75</v>
      </c>
      <c r="L107" s="82">
        <v>14498.407999999999</v>
      </c>
      <c r="M107" s="82">
        <v>14498.407999999999</v>
      </c>
      <c r="N107" s="74">
        <f>E107/D107*100</f>
        <v>100</v>
      </c>
      <c r="O107" s="413"/>
      <c r="P107" s="413"/>
      <c r="Q107" s="413"/>
      <c r="R107" s="413"/>
    </row>
    <row r="108" spans="1:18" ht="56.25">
      <c r="A108" s="148" t="s">
        <v>272</v>
      </c>
      <c r="B108" s="49" t="s">
        <v>273</v>
      </c>
      <c r="C108" s="49" t="s">
        <v>134</v>
      </c>
      <c r="D108" s="82">
        <f>D110+D111+D112+D113+D114+D115+D116+D117+D118+D119+D120+D121+D122+D123+D124+D125+D126</f>
        <v>269933.49200000003</v>
      </c>
      <c r="E108" s="82">
        <f t="shared" ref="E108:M108" si="29">E110+E111+E112+E113+E114+E115+E116+E117+E118+E119+E120+E121+E122+E123+E124+E125+E126</f>
        <v>269933.49200000003</v>
      </c>
      <c r="F108" s="82">
        <f t="shared" si="29"/>
        <v>390</v>
      </c>
      <c r="G108" s="82">
        <f t="shared" si="29"/>
        <v>390</v>
      </c>
      <c r="H108" s="82">
        <f t="shared" si="29"/>
        <v>197882.48300000001</v>
      </c>
      <c r="I108" s="82">
        <f t="shared" si="29"/>
        <v>197882.48300000001</v>
      </c>
      <c r="J108" s="82">
        <f t="shared" si="29"/>
        <v>54611.347000000002</v>
      </c>
      <c r="K108" s="82">
        <f t="shared" si="29"/>
        <v>54611.347000000002</v>
      </c>
      <c r="L108" s="82">
        <f t="shared" si="29"/>
        <v>17049.662</v>
      </c>
      <c r="M108" s="82">
        <f t="shared" si="29"/>
        <v>17049.662</v>
      </c>
      <c r="N108" s="74">
        <f>E108/D108*100</f>
        <v>100</v>
      </c>
      <c r="O108" s="196" t="s">
        <v>439</v>
      </c>
      <c r="P108" s="47">
        <v>100</v>
      </c>
      <c r="Q108" s="47">
        <v>99.3</v>
      </c>
      <c r="R108" s="55">
        <f t="shared" ref="R108" si="30">Q108/P108*100</f>
        <v>99.3</v>
      </c>
    </row>
    <row r="109" spans="1:18">
      <c r="A109" s="328" t="s">
        <v>253</v>
      </c>
      <c r="B109" s="367"/>
      <c r="C109" s="367"/>
      <c r="D109" s="127"/>
      <c r="E109" s="114"/>
      <c r="F109" s="114"/>
      <c r="G109" s="114"/>
      <c r="H109" s="114"/>
      <c r="I109" s="114"/>
      <c r="J109" s="114"/>
      <c r="K109" s="114"/>
      <c r="L109" s="114"/>
      <c r="M109" s="114"/>
      <c r="N109" s="42"/>
      <c r="O109" s="42"/>
      <c r="P109" s="42"/>
      <c r="Q109" s="42"/>
      <c r="R109" s="42"/>
    </row>
    <row r="110" spans="1:18" ht="37.5" customHeight="1">
      <c r="A110" s="38" t="s">
        <v>274</v>
      </c>
      <c r="B110" s="153" t="s">
        <v>275</v>
      </c>
      <c r="C110" s="39" t="s">
        <v>134</v>
      </c>
      <c r="D110" s="82">
        <f t="shared" ref="D110:E126" si="31">F110+H110+J110+L110</f>
        <v>52</v>
      </c>
      <c r="E110" s="82">
        <f t="shared" si="31"/>
        <v>52</v>
      </c>
      <c r="F110" s="69">
        <v>0</v>
      </c>
      <c r="G110" s="69">
        <v>0</v>
      </c>
      <c r="H110" s="69">
        <v>0</v>
      </c>
      <c r="I110" s="69">
        <v>0</v>
      </c>
      <c r="J110" s="83">
        <v>52</v>
      </c>
      <c r="K110" s="83">
        <v>52</v>
      </c>
      <c r="L110" s="69">
        <v>0</v>
      </c>
      <c r="M110" s="69">
        <v>0</v>
      </c>
      <c r="N110" s="74">
        <f>E110/D110*100</f>
        <v>100</v>
      </c>
      <c r="O110" s="42"/>
      <c r="P110" s="42"/>
      <c r="Q110" s="42"/>
      <c r="R110" s="42"/>
    </row>
    <row r="111" spans="1:18" ht="42" customHeight="1">
      <c r="A111" s="38" t="s">
        <v>276</v>
      </c>
      <c r="B111" s="153" t="s">
        <v>277</v>
      </c>
      <c r="C111" s="39" t="s">
        <v>134</v>
      </c>
      <c r="D111" s="82">
        <f t="shared" si="31"/>
        <v>542.70000000000005</v>
      </c>
      <c r="E111" s="82">
        <f t="shared" si="31"/>
        <v>542.70000000000005</v>
      </c>
      <c r="F111" s="69">
        <v>0</v>
      </c>
      <c r="G111" s="69">
        <v>0</v>
      </c>
      <c r="H111" s="69">
        <v>247.8</v>
      </c>
      <c r="I111" s="69">
        <v>247.8</v>
      </c>
      <c r="J111" s="83">
        <v>294.89999999999998</v>
      </c>
      <c r="K111" s="83">
        <v>294.89999999999998</v>
      </c>
      <c r="L111" s="69">
        <v>0</v>
      </c>
      <c r="M111" s="69">
        <v>0</v>
      </c>
      <c r="N111" s="74">
        <f>E111/D111*100</f>
        <v>100</v>
      </c>
      <c r="O111" s="42"/>
      <c r="P111" s="42"/>
      <c r="Q111" s="42"/>
      <c r="R111" s="42"/>
    </row>
    <row r="112" spans="1:18" ht="42" customHeight="1">
      <c r="A112" s="38" t="s">
        <v>278</v>
      </c>
      <c r="B112" s="153" t="s">
        <v>279</v>
      </c>
      <c r="C112" s="39" t="s">
        <v>134</v>
      </c>
      <c r="D112" s="69">
        <f t="shared" si="31"/>
        <v>0</v>
      </c>
      <c r="E112" s="69">
        <f t="shared" si="31"/>
        <v>0</v>
      </c>
      <c r="F112" s="69">
        <v>0</v>
      </c>
      <c r="G112" s="69">
        <v>0</v>
      </c>
      <c r="H112" s="69">
        <v>0</v>
      </c>
      <c r="I112" s="69">
        <v>0</v>
      </c>
      <c r="J112" s="83">
        <v>0</v>
      </c>
      <c r="K112" s="83">
        <v>0</v>
      </c>
      <c r="L112" s="69">
        <v>0</v>
      </c>
      <c r="M112" s="69">
        <v>0</v>
      </c>
      <c r="N112" s="53">
        <v>0</v>
      </c>
      <c r="O112" s="42"/>
      <c r="P112" s="42"/>
      <c r="Q112" s="42"/>
      <c r="R112" s="42"/>
    </row>
    <row r="113" spans="1:18" ht="42" customHeight="1">
      <c r="A113" s="38" t="s">
        <v>280</v>
      </c>
      <c r="B113" s="153" t="s">
        <v>281</v>
      </c>
      <c r="C113" s="39" t="s">
        <v>134</v>
      </c>
      <c r="D113" s="82">
        <f t="shared" si="31"/>
        <v>1294.53</v>
      </c>
      <c r="E113" s="82">
        <f t="shared" si="31"/>
        <v>1294.53</v>
      </c>
      <c r="F113" s="82">
        <v>0</v>
      </c>
      <c r="G113" s="82">
        <v>0</v>
      </c>
      <c r="H113" s="82">
        <v>95.08</v>
      </c>
      <c r="I113" s="82">
        <v>95.08</v>
      </c>
      <c r="J113" s="84">
        <v>1199.45</v>
      </c>
      <c r="K113" s="84">
        <v>1199.45</v>
      </c>
      <c r="L113" s="69">
        <v>0</v>
      </c>
      <c r="M113" s="69">
        <v>0</v>
      </c>
      <c r="N113" s="74">
        <f t="shared" ref="N113:N121" si="32">E113/D113*100</f>
        <v>100</v>
      </c>
      <c r="O113" s="42"/>
      <c r="P113" s="42"/>
      <c r="Q113" s="42"/>
      <c r="R113" s="42"/>
    </row>
    <row r="114" spans="1:18" ht="41.25" customHeight="1">
      <c r="A114" s="38" t="s">
        <v>282</v>
      </c>
      <c r="B114" s="153" t="s">
        <v>283</v>
      </c>
      <c r="C114" s="39" t="s">
        <v>134</v>
      </c>
      <c r="D114" s="82">
        <f t="shared" si="31"/>
        <v>1540.4290000000001</v>
      </c>
      <c r="E114" s="82">
        <f t="shared" si="31"/>
        <v>1540.4290000000001</v>
      </c>
      <c r="F114" s="94">
        <v>256.54899999999998</v>
      </c>
      <c r="G114" s="94">
        <v>256.54899999999998</v>
      </c>
      <c r="H114" s="69">
        <v>72.36</v>
      </c>
      <c r="I114" s="69">
        <v>72.36</v>
      </c>
      <c r="J114" s="84">
        <v>933.52</v>
      </c>
      <c r="K114" s="84">
        <v>933.52</v>
      </c>
      <c r="L114" s="69">
        <v>278</v>
      </c>
      <c r="M114" s="69">
        <v>278</v>
      </c>
      <c r="N114" s="74">
        <f t="shared" si="32"/>
        <v>100</v>
      </c>
      <c r="O114" s="42"/>
      <c r="P114" s="42"/>
      <c r="Q114" s="42"/>
      <c r="R114" s="42"/>
    </row>
    <row r="115" spans="1:18" ht="48" customHeight="1">
      <c r="A115" s="38" t="s">
        <v>284</v>
      </c>
      <c r="B115" s="153" t="s">
        <v>285</v>
      </c>
      <c r="C115" s="39" t="s">
        <v>134</v>
      </c>
      <c r="D115" s="82">
        <f t="shared" si="31"/>
        <v>1992.192</v>
      </c>
      <c r="E115" s="82">
        <f t="shared" si="31"/>
        <v>1992.192</v>
      </c>
      <c r="F115" s="69">
        <v>0</v>
      </c>
      <c r="G115" s="69">
        <v>0</v>
      </c>
      <c r="H115" s="69">
        <v>0</v>
      </c>
      <c r="I115" s="69">
        <v>0</v>
      </c>
      <c r="J115" s="83">
        <v>1798.45</v>
      </c>
      <c r="K115" s="83">
        <v>1798.45</v>
      </c>
      <c r="L115" s="94">
        <v>193.74199999999999</v>
      </c>
      <c r="M115" s="94">
        <v>193.74199999999999</v>
      </c>
      <c r="N115" s="74">
        <f t="shared" si="32"/>
        <v>100</v>
      </c>
      <c r="O115" s="42"/>
      <c r="P115" s="42"/>
      <c r="Q115" s="42"/>
      <c r="R115" s="42"/>
    </row>
    <row r="116" spans="1:18" ht="37.5" customHeight="1">
      <c r="A116" s="38" t="s">
        <v>286</v>
      </c>
      <c r="B116" s="153" t="s">
        <v>287</v>
      </c>
      <c r="C116" s="39" t="s">
        <v>134</v>
      </c>
      <c r="D116" s="69">
        <f t="shared" si="31"/>
        <v>17390.650000000001</v>
      </c>
      <c r="E116" s="69">
        <f t="shared" si="31"/>
        <v>17390.650000000001</v>
      </c>
      <c r="F116" s="69">
        <v>0</v>
      </c>
      <c r="G116" s="69">
        <v>0</v>
      </c>
      <c r="H116" s="69">
        <v>0</v>
      </c>
      <c r="I116" s="69">
        <v>0</v>
      </c>
      <c r="J116" s="83">
        <v>1011.23</v>
      </c>
      <c r="K116" s="83">
        <v>1011.23</v>
      </c>
      <c r="L116" s="69">
        <v>16379.42</v>
      </c>
      <c r="M116" s="69">
        <v>16379.42</v>
      </c>
      <c r="N116" s="74">
        <f t="shared" si="32"/>
        <v>100</v>
      </c>
      <c r="O116" s="42"/>
      <c r="P116" s="42"/>
      <c r="Q116" s="42"/>
      <c r="R116" s="42"/>
    </row>
    <row r="117" spans="1:18" ht="85.5" customHeight="1">
      <c r="A117" s="38" t="s">
        <v>288</v>
      </c>
      <c r="B117" s="153" t="s">
        <v>289</v>
      </c>
      <c r="C117" s="39" t="s">
        <v>134</v>
      </c>
      <c r="D117" s="69">
        <f t="shared" si="31"/>
        <v>3303.5619999999999</v>
      </c>
      <c r="E117" s="69">
        <f t="shared" si="31"/>
        <v>3303.5619999999999</v>
      </c>
      <c r="F117" s="69">
        <v>0</v>
      </c>
      <c r="G117" s="69">
        <v>0</v>
      </c>
      <c r="H117" s="69">
        <v>1644.4</v>
      </c>
      <c r="I117" s="69">
        <v>1644.4</v>
      </c>
      <c r="J117" s="94">
        <v>1659.162</v>
      </c>
      <c r="K117" s="94">
        <v>1659.162</v>
      </c>
      <c r="L117" s="69">
        <v>0</v>
      </c>
      <c r="M117" s="69">
        <v>0</v>
      </c>
      <c r="N117" s="74">
        <f t="shared" si="32"/>
        <v>100</v>
      </c>
      <c r="O117" s="42"/>
      <c r="P117" s="42"/>
      <c r="Q117" s="42"/>
      <c r="R117" s="42"/>
    </row>
    <row r="118" spans="1:18" ht="30" customHeight="1">
      <c r="A118" s="38" t="s">
        <v>290</v>
      </c>
      <c r="B118" s="153" t="s">
        <v>291</v>
      </c>
      <c r="C118" s="39" t="s">
        <v>134</v>
      </c>
      <c r="D118" s="82">
        <f t="shared" si="31"/>
        <v>320.851</v>
      </c>
      <c r="E118" s="82">
        <f t="shared" si="31"/>
        <v>320.851</v>
      </c>
      <c r="F118" s="94">
        <v>133.45099999999999</v>
      </c>
      <c r="G118" s="94">
        <v>133.45099999999999</v>
      </c>
      <c r="H118" s="145">
        <v>112.4</v>
      </c>
      <c r="I118" s="145">
        <v>112.4</v>
      </c>
      <c r="J118" s="83">
        <v>5</v>
      </c>
      <c r="K118" s="83">
        <v>5</v>
      </c>
      <c r="L118" s="69">
        <v>70</v>
      </c>
      <c r="M118" s="69">
        <v>70</v>
      </c>
      <c r="N118" s="74">
        <f t="shared" si="32"/>
        <v>100</v>
      </c>
      <c r="O118" s="42"/>
      <c r="P118" s="42"/>
      <c r="Q118" s="42"/>
      <c r="R118" s="42"/>
    </row>
    <row r="119" spans="1:18" ht="28.5" customHeight="1">
      <c r="A119" s="38" t="s">
        <v>292</v>
      </c>
      <c r="B119" s="153" t="s">
        <v>293</v>
      </c>
      <c r="C119" s="39" t="s">
        <v>134</v>
      </c>
      <c r="D119" s="82">
        <f t="shared" si="31"/>
        <v>2819.6080000000002</v>
      </c>
      <c r="E119" s="82">
        <f t="shared" si="31"/>
        <v>2819.6080000000002</v>
      </c>
      <c r="F119" s="69">
        <v>0</v>
      </c>
      <c r="G119" s="69">
        <v>0</v>
      </c>
      <c r="H119" s="94">
        <v>989.81299999999999</v>
      </c>
      <c r="I119" s="94">
        <v>989.81299999999999</v>
      </c>
      <c r="J119" s="190">
        <v>1829.7950000000001</v>
      </c>
      <c r="K119" s="190">
        <v>1829.7950000000001</v>
      </c>
      <c r="L119" s="69">
        <v>0</v>
      </c>
      <c r="M119" s="69">
        <v>0</v>
      </c>
      <c r="N119" s="74">
        <f t="shared" si="32"/>
        <v>100</v>
      </c>
      <c r="O119" s="42"/>
      <c r="P119" s="42"/>
      <c r="Q119" s="42"/>
      <c r="R119" s="42"/>
    </row>
    <row r="120" spans="1:18" ht="39" customHeight="1">
      <c r="A120" s="38" t="s">
        <v>294</v>
      </c>
      <c r="B120" s="153" t="s">
        <v>295</v>
      </c>
      <c r="C120" s="39" t="s">
        <v>134</v>
      </c>
      <c r="D120" s="82">
        <f t="shared" si="31"/>
        <v>6703.99</v>
      </c>
      <c r="E120" s="82">
        <f t="shared" si="31"/>
        <v>6703.99</v>
      </c>
      <c r="F120" s="53">
        <v>0</v>
      </c>
      <c r="G120" s="53">
        <v>0</v>
      </c>
      <c r="H120" s="53">
        <v>0</v>
      </c>
      <c r="I120" s="53">
        <v>0</v>
      </c>
      <c r="J120" s="84">
        <v>6703.99</v>
      </c>
      <c r="K120" s="84">
        <v>6703.99</v>
      </c>
      <c r="L120" s="53">
        <v>0</v>
      </c>
      <c r="M120" s="53">
        <v>0</v>
      </c>
      <c r="N120" s="74">
        <f t="shared" si="32"/>
        <v>100</v>
      </c>
      <c r="O120" s="42"/>
      <c r="P120" s="42"/>
      <c r="Q120" s="42"/>
      <c r="R120" s="42"/>
    </row>
    <row r="121" spans="1:18" ht="72" customHeight="1">
      <c r="A121" s="38" t="s">
        <v>296</v>
      </c>
      <c r="B121" s="153" t="s">
        <v>297</v>
      </c>
      <c r="C121" s="39" t="s">
        <v>134</v>
      </c>
      <c r="D121" s="82">
        <f t="shared" si="31"/>
        <v>3133.5</v>
      </c>
      <c r="E121" s="82">
        <f t="shared" si="31"/>
        <v>3133.5</v>
      </c>
      <c r="F121" s="53">
        <v>0</v>
      </c>
      <c r="G121" s="53">
        <v>0</v>
      </c>
      <c r="H121" s="82">
        <v>3133.5</v>
      </c>
      <c r="I121" s="82">
        <v>3133.5</v>
      </c>
      <c r="J121" s="85">
        <v>0</v>
      </c>
      <c r="K121" s="85">
        <v>0</v>
      </c>
      <c r="L121" s="53">
        <v>0</v>
      </c>
      <c r="M121" s="53">
        <v>0</v>
      </c>
      <c r="N121" s="74">
        <f t="shared" si="32"/>
        <v>100</v>
      </c>
      <c r="O121" s="42"/>
      <c r="P121" s="42"/>
      <c r="Q121" s="42"/>
      <c r="R121" s="42"/>
    </row>
    <row r="122" spans="1:18" ht="26.25" customHeight="1">
      <c r="A122" s="38" t="s">
        <v>298</v>
      </c>
      <c r="B122" s="153" t="s">
        <v>299</v>
      </c>
      <c r="C122" s="39" t="s">
        <v>134</v>
      </c>
      <c r="D122" s="53">
        <f t="shared" si="31"/>
        <v>0</v>
      </c>
      <c r="E122" s="53">
        <f t="shared" si="31"/>
        <v>0</v>
      </c>
      <c r="F122" s="85">
        <v>0</v>
      </c>
      <c r="G122" s="85">
        <v>0</v>
      </c>
      <c r="H122" s="149">
        <v>0</v>
      </c>
      <c r="I122" s="149">
        <v>0</v>
      </c>
      <c r="J122" s="149">
        <v>0</v>
      </c>
      <c r="K122" s="149">
        <v>0</v>
      </c>
      <c r="L122" s="149">
        <v>0</v>
      </c>
      <c r="M122" s="149">
        <v>0</v>
      </c>
      <c r="N122" s="149">
        <v>0</v>
      </c>
      <c r="O122" s="42"/>
      <c r="P122" s="42"/>
      <c r="Q122" s="42"/>
      <c r="R122" s="42"/>
    </row>
    <row r="123" spans="1:18" ht="42" customHeight="1">
      <c r="A123" s="38" t="s">
        <v>300</v>
      </c>
      <c r="B123" s="153" t="s">
        <v>301</v>
      </c>
      <c r="C123" s="39" t="s">
        <v>134</v>
      </c>
      <c r="D123" s="53">
        <f t="shared" si="31"/>
        <v>0</v>
      </c>
      <c r="E123" s="53">
        <f t="shared" si="31"/>
        <v>0</v>
      </c>
      <c r="F123" s="85">
        <v>0</v>
      </c>
      <c r="G123" s="85">
        <v>0</v>
      </c>
      <c r="H123" s="149">
        <v>0</v>
      </c>
      <c r="I123" s="149">
        <v>0</v>
      </c>
      <c r="J123" s="149">
        <v>0</v>
      </c>
      <c r="K123" s="149">
        <v>0</v>
      </c>
      <c r="L123" s="149">
        <v>0</v>
      </c>
      <c r="M123" s="149">
        <v>0</v>
      </c>
      <c r="N123" s="149">
        <v>0</v>
      </c>
      <c r="O123" s="42"/>
      <c r="P123" s="42"/>
      <c r="Q123" s="42"/>
      <c r="R123" s="42"/>
    </row>
    <row r="124" spans="1:18" ht="61.5" customHeight="1">
      <c r="A124" s="38" t="s">
        <v>302</v>
      </c>
      <c r="B124" s="153" t="s">
        <v>303</v>
      </c>
      <c r="C124" s="39" t="s">
        <v>134</v>
      </c>
      <c r="D124" s="82">
        <f t="shared" si="31"/>
        <v>191766.15</v>
      </c>
      <c r="E124" s="82">
        <f t="shared" si="31"/>
        <v>191766.15</v>
      </c>
      <c r="F124" s="69">
        <v>0</v>
      </c>
      <c r="G124" s="69">
        <v>0</v>
      </c>
      <c r="H124" s="69">
        <v>191485.99</v>
      </c>
      <c r="I124" s="145">
        <v>191485.99</v>
      </c>
      <c r="J124" s="83">
        <v>280.16000000000003</v>
      </c>
      <c r="K124" s="83">
        <v>280.16000000000003</v>
      </c>
      <c r="L124" s="69">
        <v>0</v>
      </c>
      <c r="M124" s="69">
        <v>0</v>
      </c>
      <c r="N124" s="74">
        <f>E124/D124*100</f>
        <v>100</v>
      </c>
      <c r="O124" s="42"/>
      <c r="P124" s="42"/>
      <c r="Q124" s="42"/>
      <c r="R124" s="42"/>
    </row>
    <row r="125" spans="1:18" ht="69.75" customHeight="1">
      <c r="A125" s="38" t="s">
        <v>304</v>
      </c>
      <c r="B125" s="153" t="s">
        <v>305</v>
      </c>
      <c r="C125" s="39" t="s">
        <v>134</v>
      </c>
      <c r="D125" s="69">
        <f t="shared" si="31"/>
        <v>301.64999999999998</v>
      </c>
      <c r="E125" s="69">
        <f t="shared" si="31"/>
        <v>301.64999999999998</v>
      </c>
      <c r="F125" s="69">
        <v>0</v>
      </c>
      <c r="G125" s="69">
        <v>0</v>
      </c>
      <c r="H125" s="69">
        <v>101.14</v>
      </c>
      <c r="I125" s="69">
        <v>101.14</v>
      </c>
      <c r="J125" s="83">
        <v>200.51</v>
      </c>
      <c r="K125" s="83">
        <v>200.51</v>
      </c>
      <c r="L125" s="69">
        <v>0</v>
      </c>
      <c r="M125" s="69">
        <v>0</v>
      </c>
      <c r="N125" s="74">
        <f>E125/D125*100</f>
        <v>100</v>
      </c>
      <c r="O125" s="42"/>
      <c r="P125" s="42"/>
      <c r="Q125" s="42"/>
      <c r="R125" s="42"/>
    </row>
    <row r="126" spans="1:18" ht="49.5" customHeight="1">
      <c r="A126" s="38" t="s">
        <v>306</v>
      </c>
      <c r="B126" s="153" t="s">
        <v>307</v>
      </c>
      <c r="C126" s="39" t="s">
        <v>134</v>
      </c>
      <c r="D126" s="82">
        <f t="shared" si="31"/>
        <v>38771.68</v>
      </c>
      <c r="E126" s="82">
        <f t="shared" si="31"/>
        <v>38771.68</v>
      </c>
      <c r="F126" s="53">
        <v>0</v>
      </c>
      <c r="G126" s="53">
        <v>0</v>
      </c>
      <c r="H126" s="82">
        <v>0</v>
      </c>
      <c r="I126" s="82">
        <v>0</v>
      </c>
      <c r="J126" s="84">
        <v>38643.18</v>
      </c>
      <c r="K126" s="84">
        <v>38643.18</v>
      </c>
      <c r="L126" s="82">
        <v>128.5</v>
      </c>
      <c r="M126" s="82">
        <v>128.5</v>
      </c>
      <c r="N126" s="74">
        <f>E126/D126*100</f>
        <v>100</v>
      </c>
      <c r="O126" s="42"/>
      <c r="P126" s="42"/>
      <c r="Q126" s="42"/>
      <c r="R126" s="42"/>
    </row>
    <row r="127" spans="1:18" ht="50.25" customHeight="1">
      <c r="A127" s="38" t="s">
        <v>308</v>
      </c>
      <c r="B127" s="182" t="s">
        <v>309</v>
      </c>
      <c r="C127" s="49" t="s">
        <v>134</v>
      </c>
      <c r="D127" s="87">
        <f>D129+D130+D131+D132+D133</f>
        <v>3529.99</v>
      </c>
      <c r="E127" s="87">
        <f t="shared" ref="E127:M127" si="33">E129+E130+E131+E132+E133</f>
        <v>3529.99</v>
      </c>
      <c r="F127" s="82">
        <f t="shared" si="33"/>
        <v>0</v>
      </c>
      <c r="G127" s="82">
        <f t="shared" si="33"/>
        <v>0</v>
      </c>
      <c r="H127" s="82">
        <f t="shared" si="33"/>
        <v>0</v>
      </c>
      <c r="I127" s="82">
        <f t="shared" si="33"/>
        <v>0</v>
      </c>
      <c r="J127" s="82">
        <f t="shared" si="33"/>
        <v>3529.99</v>
      </c>
      <c r="K127" s="82">
        <f t="shared" si="33"/>
        <v>3529.99</v>
      </c>
      <c r="L127" s="82">
        <f t="shared" si="33"/>
        <v>0</v>
      </c>
      <c r="M127" s="82">
        <f t="shared" si="33"/>
        <v>0</v>
      </c>
      <c r="N127" s="89">
        <f>E127/D127*100</f>
        <v>100</v>
      </c>
      <c r="O127" s="46" t="s">
        <v>440</v>
      </c>
      <c r="P127" s="48">
        <v>11</v>
      </c>
      <c r="Q127" s="48">
        <v>44</v>
      </c>
      <c r="R127" s="48" t="s">
        <v>310</v>
      </c>
    </row>
    <row r="128" spans="1:18">
      <c r="A128" s="328" t="s">
        <v>253</v>
      </c>
      <c r="B128" s="367"/>
      <c r="C128" s="367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24"/>
      <c r="P128" s="24"/>
      <c r="Q128" s="24"/>
      <c r="R128" s="24"/>
    </row>
    <row r="129" spans="1:18" ht="51" customHeight="1">
      <c r="A129" s="38" t="s">
        <v>311</v>
      </c>
      <c r="B129" s="153" t="s">
        <v>312</v>
      </c>
      <c r="C129" s="39" t="s">
        <v>134</v>
      </c>
      <c r="D129" s="69">
        <v>0</v>
      </c>
      <c r="E129" s="69">
        <v>0</v>
      </c>
      <c r="F129" s="69">
        <v>0</v>
      </c>
      <c r="G129" s="69">
        <v>0</v>
      </c>
      <c r="H129" s="69">
        <v>0</v>
      </c>
      <c r="I129" s="69">
        <v>0</v>
      </c>
      <c r="J129" s="69">
        <v>0</v>
      </c>
      <c r="K129" s="69">
        <v>0</v>
      </c>
      <c r="L129" s="69">
        <v>0</v>
      </c>
      <c r="M129" s="69">
        <v>0</v>
      </c>
      <c r="N129" s="136">
        <v>0</v>
      </c>
      <c r="O129" s="24"/>
      <c r="P129" s="24"/>
      <c r="Q129" s="24"/>
      <c r="R129" s="24"/>
    </row>
    <row r="130" spans="1:18" ht="39.75" customHeight="1">
      <c r="A130" s="38" t="s">
        <v>313</v>
      </c>
      <c r="B130" s="257" t="s">
        <v>314</v>
      </c>
      <c r="C130" s="39" t="s">
        <v>134</v>
      </c>
      <c r="D130" s="69">
        <f t="shared" ref="D130:E133" si="34">F130+H130+J130+L130</f>
        <v>0</v>
      </c>
      <c r="E130" s="69">
        <f t="shared" si="34"/>
        <v>0</v>
      </c>
      <c r="F130" s="145">
        <v>0</v>
      </c>
      <c r="G130" s="145">
        <v>0</v>
      </c>
      <c r="H130" s="145">
        <v>0</v>
      </c>
      <c r="I130" s="145">
        <v>0</v>
      </c>
      <c r="J130" s="145">
        <v>0</v>
      </c>
      <c r="K130" s="145">
        <v>0</v>
      </c>
      <c r="L130" s="145">
        <v>0</v>
      </c>
      <c r="M130" s="145">
        <v>0</v>
      </c>
      <c r="N130" s="136">
        <v>0</v>
      </c>
      <c r="O130" s="24"/>
      <c r="P130" s="24"/>
      <c r="Q130" s="24"/>
      <c r="R130" s="24"/>
    </row>
    <row r="131" spans="1:18" ht="45">
      <c r="A131" s="38" t="s">
        <v>315</v>
      </c>
      <c r="B131" s="257" t="s">
        <v>316</v>
      </c>
      <c r="C131" s="39" t="s">
        <v>134</v>
      </c>
      <c r="D131" s="69">
        <f t="shared" si="34"/>
        <v>0</v>
      </c>
      <c r="E131" s="69">
        <f t="shared" si="34"/>
        <v>0</v>
      </c>
      <c r="F131" s="145">
        <v>0</v>
      </c>
      <c r="G131" s="145">
        <v>0</v>
      </c>
      <c r="H131" s="145">
        <v>0</v>
      </c>
      <c r="I131" s="145">
        <v>0</v>
      </c>
      <c r="J131" s="145">
        <v>0</v>
      </c>
      <c r="K131" s="145">
        <v>0</v>
      </c>
      <c r="L131" s="145">
        <v>0</v>
      </c>
      <c r="M131" s="145">
        <v>0</v>
      </c>
      <c r="N131" s="136">
        <v>0</v>
      </c>
      <c r="O131" s="24"/>
      <c r="P131" s="24"/>
      <c r="Q131" s="24"/>
      <c r="R131" s="24"/>
    </row>
    <row r="132" spans="1:18" ht="56.25">
      <c r="A132" s="38" t="s">
        <v>317</v>
      </c>
      <c r="B132" s="153" t="s">
        <v>318</v>
      </c>
      <c r="C132" s="39" t="s">
        <v>134</v>
      </c>
      <c r="D132" s="82">
        <f t="shared" si="34"/>
        <v>37.520000000000003</v>
      </c>
      <c r="E132" s="82">
        <f t="shared" si="34"/>
        <v>37.520000000000003</v>
      </c>
      <c r="F132" s="69">
        <v>0</v>
      </c>
      <c r="G132" s="69">
        <v>0</v>
      </c>
      <c r="H132" s="69">
        <v>0</v>
      </c>
      <c r="I132" s="69">
        <v>0</v>
      </c>
      <c r="J132" s="69">
        <v>37.520000000000003</v>
      </c>
      <c r="K132" s="69">
        <v>37.520000000000003</v>
      </c>
      <c r="L132" s="69">
        <v>0</v>
      </c>
      <c r="M132" s="69">
        <v>0</v>
      </c>
      <c r="N132" s="76">
        <f>E132/D132*100</f>
        <v>100</v>
      </c>
      <c r="O132" s="24"/>
      <c r="P132" s="24"/>
      <c r="Q132" s="24"/>
      <c r="R132" s="24"/>
    </row>
    <row r="133" spans="1:18" ht="58.5" customHeight="1">
      <c r="A133" s="38" t="s">
        <v>319</v>
      </c>
      <c r="B133" s="153" t="s">
        <v>320</v>
      </c>
      <c r="C133" s="39" t="s">
        <v>134</v>
      </c>
      <c r="D133" s="69">
        <f t="shared" si="34"/>
        <v>3492.47</v>
      </c>
      <c r="E133" s="69">
        <f t="shared" si="34"/>
        <v>3492.47</v>
      </c>
      <c r="F133" s="69">
        <v>0</v>
      </c>
      <c r="G133" s="69">
        <v>0</v>
      </c>
      <c r="H133" s="69">
        <v>0</v>
      </c>
      <c r="I133" s="69">
        <v>0</v>
      </c>
      <c r="J133" s="69">
        <v>3492.47</v>
      </c>
      <c r="K133" s="69">
        <v>3492.47</v>
      </c>
      <c r="L133" s="69">
        <v>0</v>
      </c>
      <c r="M133" s="69">
        <v>0</v>
      </c>
      <c r="N133" s="76">
        <f>E133/D133*100</f>
        <v>100</v>
      </c>
      <c r="O133" s="24"/>
      <c r="P133" s="24"/>
      <c r="Q133" s="24"/>
      <c r="R133" s="24"/>
    </row>
    <row r="134" spans="1:18" ht="41.25" customHeight="1">
      <c r="A134" s="191" t="s">
        <v>421</v>
      </c>
      <c r="B134" s="182" t="s">
        <v>419</v>
      </c>
      <c r="C134" s="147" t="s">
        <v>134</v>
      </c>
      <c r="D134" s="50">
        <f>D135+D136+D137</f>
        <v>196564.59999999998</v>
      </c>
      <c r="E134" s="50">
        <f>E135+E136+E137</f>
        <v>196564.59999999998</v>
      </c>
      <c r="F134" s="50">
        <f t="shared" ref="F134:N134" si="35">F135+F136+F137</f>
        <v>0</v>
      </c>
      <c r="G134" s="50">
        <f t="shared" ref="G134" si="36">G135+G136+G137</f>
        <v>0</v>
      </c>
      <c r="H134" s="50">
        <f t="shared" ref="H134" si="37">H135+H136+H137</f>
        <v>196367.8</v>
      </c>
      <c r="I134" s="50">
        <f t="shared" ref="I134" si="38">I135+I136+I137</f>
        <v>196367.8</v>
      </c>
      <c r="J134" s="50">
        <f t="shared" ref="J134" si="39">J135+J136+J137</f>
        <v>196.8</v>
      </c>
      <c r="K134" s="50">
        <f t="shared" ref="K134" si="40">K135+K136+K137</f>
        <v>196.8</v>
      </c>
      <c r="L134" s="50">
        <f t="shared" ref="L134" si="41">L135+L136+L137</f>
        <v>0</v>
      </c>
      <c r="M134" s="50">
        <f t="shared" ref="M134" si="42">M135+M136+M137</f>
        <v>0</v>
      </c>
      <c r="N134" s="50">
        <f t="shared" si="35"/>
        <v>100</v>
      </c>
      <c r="O134" s="24"/>
      <c r="P134" s="24"/>
      <c r="Q134" s="24"/>
      <c r="R134" s="24"/>
    </row>
    <row r="135" spans="1:18" ht="43.5" customHeight="1">
      <c r="A135" s="191" t="s">
        <v>423</v>
      </c>
      <c r="B135" s="153" t="s">
        <v>420</v>
      </c>
      <c r="C135" s="147" t="s">
        <v>134</v>
      </c>
      <c r="D135" s="145">
        <f t="shared" ref="D135" si="43">F135+H135+J135+L135</f>
        <v>0</v>
      </c>
      <c r="E135" s="145">
        <f t="shared" ref="E135" si="44">G135+I135+K135+M135</f>
        <v>0</v>
      </c>
      <c r="F135" s="145">
        <v>0</v>
      </c>
      <c r="G135" s="145">
        <v>0</v>
      </c>
      <c r="H135" s="145">
        <v>0</v>
      </c>
      <c r="I135" s="145">
        <v>0</v>
      </c>
      <c r="J135" s="145">
        <v>0</v>
      </c>
      <c r="K135" s="145">
        <v>0</v>
      </c>
      <c r="L135" s="145">
        <v>0</v>
      </c>
      <c r="M135" s="145">
        <v>0</v>
      </c>
      <c r="N135" s="76">
        <v>0</v>
      </c>
      <c r="O135" s="24"/>
      <c r="P135" s="24"/>
      <c r="Q135" s="24"/>
      <c r="R135" s="24"/>
    </row>
    <row r="136" spans="1:18" ht="39" customHeight="1">
      <c r="A136" s="191" t="s">
        <v>424</v>
      </c>
      <c r="B136" s="153" t="s">
        <v>425</v>
      </c>
      <c r="C136" s="147" t="s">
        <v>134</v>
      </c>
      <c r="D136" s="145">
        <f t="shared" ref="D136" si="45">F136+H136+J136+L136</f>
        <v>0</v>
      </c>
      <c r="E136" s="145">
        <f t="shared" ref="E136" si="46">G136+I136+K136+M136</f>
        <v>0</v>
      </c>
      <c r="F136" s="145">
        <v>0</v>
      </c>
      <c r="G136" s="145">
        <v>0</v>
      </c>
      <c r="H136" s="145">
        <v>0</v>
      </c>
      <c r="I136" s="145">
        <v>0</v>
      </c>
      <c r="J136" s="145">
        <v>0</v>
      </c>
      <c r="K136" s="145">
        <v>0</v>
      </c>
      <c r="L136" s="145">
        <v>0</v>
      </c>
      <c r="M136" s="145">
        <v>0</v>
      </c>
      <c r="N136" s="76">
        <v>0</v>
      </c>
      <c r="O136" s="24"/>
      <c r="P136" s="24"/>
      <c r="Q136" s="24"/>
      <c r="R136" s="24"/>
    </row>
    <row r="137" spans="1:18" ht="70.5" customHeight="1">
      <c r="A137" s="191" t="s">
        <v>422</v>
      </c>
      <c r="B137" s="182" t="s">
        <v>426</v>
      </c>
      <c r="C137" s="147" t="s">
        <v>134</v>
      </c>
      <c r="D137" s="145">
        <f t="shared" ref="D137" si="47">F137+H137+J137+L137</f>
        <v>196564.59999999998</v>
      </c>
      <c r="E137" s="145">
        <f t="shared" ref="E137" si="48">G137+I137+K137+M137</f>
        <v>196564.59999999998</v>
      </c>
      <c r="F137" s="145">
        <v>0</v>
      </c>
      <c r="G137" s="145">
        <v>0</v>
      </c>
      <c r="H137" s="145">
        <v>196367.8</v>
      </c>
      <c r="I137" s="145">
        <v>196367.8</v>
      </c>
      <c r="J137" s="145">
        <v>196.8</v>
      </c>
      <c r="K137" s="145">
        <v>196.8</v>
      </c>
      <c r="L137" s="145">
        <v>0</v>
      </c>
      <c r="M137" s="145">
        <v>0</v>
      </c>
      <c r="N137" s="76">
        <f>E137/D137*100</f>
        <v>100</v>
      </c>
      <c r="O137" s="24"/>
      <c r="P137" s="24"/>
      <c r="Q137" s="24"/>
      <c r="R137" s="24"/>
    </row>
    <row r="138" spans="1:18" ht="56.25" customHeight="1">
      <c r="A138" s="328" t="s">
        <v>321</v>
      </c>
      <c r="B138" s="364" t="s">
        <v>322</v>
      </c>
      <c r="C138" s="330" t="s">
        <v>134</v>
      </c>
      <c r="D138" s="325">
        <f t="shared" ref="D138:M138" si="49">D141+D142+D143+D144+D145+D146+D147</f>
        <v>64985.006999999998</v>
      </c>
      <c r="E138" s="325">
        <f t="shared" si="49"/>
        <v>64985.006999999998</v>
      </c>
      <c r="F138" s="325">
        <f t="shared" si="49"/>
        <v>81.75</v>
      </c>
      <c r="G138" s="325">
        <f t="shared" si="49"/>
        <v>81.75</v>
      </c>
      <c r="H138" s="325">
        <f t="shared" si="49"/>
        <v>10916.34</v>
      </c>
      <c r="I138" s="325">
        <f t="shared" si="49"/>
        <v>10916.34</v>
      </c>
      <c r="J138" s="325">
        <f t="shared" si="49"/>
        <v>50819.149999999994</v>
      </c>
      <c r="K138" s="325">
        <f t="shared" si="49"/>
        <v>50819.149999999994</v>
      </c>
      <c r="L138" s="325">
        <f t="shared" si="49"/>
        <v>3167.7670000000003</v>
      </c>
      <c r="M138" s="325">
        <f t="shared" si="49"/>
        <v>3167.7670000000003</v>
      </c>
      <c r="N138" s="314">
        <f>E138/D138*100</f>
        <v>100</v>
      </c>
      <c r="O138" s="46" t="s">
        <v>323</v>
      </c>
      <c r="P138" s="48">
        <v>98</v>
      </c>
      <c r="Q138" s="48">
        <v>96.8</v>
      </c>
      <c r="R138" s="55">
        <f t="shared" ref="R138:R139" si="50">Q138/P138*100</f>
        <v>98.775510204081627</v>
      </c>
    </row>
    <row r="139" spans="1:18" ht="34.5" customHeight="1">
      <c r="A139" s="367"/>
      <c r="B139" s="366"/>
      <c r="C139" s="399"/>
      <c r="D139" s="326"/>
      <c r="E139" s="326"/>
      <c r="F139" s="326"/>
      <c r="G139" s="326"/>
      <c r="H139" s="326"/>
      <c r="I139" s="326"/>
      <c r="J139" s="326"/>
      <c r="K139" s="326"/>
      <c r="L139" s="326"/>
      <c r="M139" s="326"/>
      <c r="N139" s="316"/>
      <c r="O139" s="46" t="s">
        <v>324</v>
      </c>
      <c r="P139" s="48">
        <v>98</v>
      </c>
      <c r="Q139" s="48">
        <v>50</v>
      </c>
      <c r="R139" s="252">
        <f t="shared" si="50"/>
        <v>51.020408163265309</v>
      </c>
    </row>
    <row r="140" spans="1:18">
      <c r="A140" s="386" t="s">
        <v>141</v>
      </c>
      <c r="B140" s="387"/>
      <c r="C140" s="388"/>
      <c r="D140" s="129"/>
      <c r="E140" s="113"/>
      <c r="F140" s="113"/>
      <c r="G140" s="113"/>
      <c r="H140" s="113"/>
      <c r="I140" s="113"/>
      <c r="J140" s="113"/>
      <c r="K140" s="113"/>
      <c r="L140" s="113"/>
      <c r="M140" s="113"/>
      <c r="N140" s="137"/>
      <c r="O140" s="137"/>
      <c r="P140" s="138"/>
      <c r="Q140" s="138"/>
      <c r="R140" s="138"/>
    </row>
    <row r="141" spans="1:18" ht="66" customHeight="1">
      <c r="A141" s="38" t="s">
        <v>325</v>
      </c>
      <c r="B141" s="182" t="s">
        <v>326</v>
      </c>
      <c r="C141" s="49" t="s">
        <v>134</v>
      </c>
      <c r="D141" s="87">
        <f t="shared" ref="D141:E147" si="51">F141+H141+J141+L141</f>
        <v>7611.23</v>
      </c>
      <c r="E141" s="87">
        <f t="shared" si="51"/>
        <v>7611.23</v>
      </c>
      <c r="F141" s="82">
        <v>81.75</v>
      </c>
      <c r="G141" s="82">
        <v>81.75</v>
      </c>
      <c r="H141" s="82">
        <v>7529.48</v>
      </c>
      <c r="I141" s="82">
        <v>7529.48</v>
      </c>
      <c r="J141" s="53">
        <v>0</v>
      </c>
      <c r="K141" s="53">
        <v>0</v>
      </c>
      <c r="L141" s="53">
        <v>0</v>
      </c>
      <c r="M141" s="53">
        <v>0</v>
      </c>
      <c r="N141" s="74">
        <f t="shared" ref="N141:N148" si="52">E141/D141*100</f>
        <v>100</v>
      </c>
      <c r="O141" s="46" t="s">
        <v>323</v>
      </c>
      <c r="P141" s="48">
        <v>98</v>
      </c>
      <c r="Q141" s="48">
        <v>96.8</v>
      </c>
      <c r="R141" s="55">
        <f t="shared" ref="R141" si="53">Q141/P141*100</f>
        <v>98.775510204081627</v>
      </c>
    </row>
    <row r="142" spans="1:18" ht="36.75" customHeight="1">
      <c r="A142" s="38" t="s">
        <v>327</v>
      </c>
      <c r="B142" s="182" t="s">
        <v>328</v>
      </c>
      <c r="C142" s="49" t="s">
        <v>134</v>
      </c>
      <c r="D142" s="87">
        <f t="shared" si="51"/>
        <v>1275</v>
      </c>
      <c r="E142" s="87">
        <f t="shared" si="51"/>
        <v>1275</v>
      </c>
      <c r="F142" s="53">
        <v>0</v>
      </c>
      <c r="G142" s="53">
        <v>0</v>
      </c>
      <c r="H142" s="82">
        <v>1275</v>
      </c>
      <c r="I142" s="82">
        <v>1275</v>
      </c>
      <c r="J142" s="69">
        <v>0</v>
      </c>
      <c r="K142" s="69">
        <v>0</v>
      </c>
      <c r="L142" s="69">
        <v>0</v>
      </c>
      <c r="M142" s="69">
        <v>0</v>
      </c>
      <c r="N142" s="74">
        <f t="shared" si="52"/>
        <v>100</v>
      </c>
      <c r="O142" s="137"/>
      <c r="P142" s="137"/>
      <c r="Q142" s="137"/>
      <c r="R142" s="131"/>
    </row>
    <row r="143" spans="1:18" ht="52.5" customHeight="1">
      <c r="A143" s="38" t="s">
        <v>329</v>
      </c>
      <c r="B143" s="272" t="s">
        <v>330</v>
      </c>
      <c r="C143" s="49" t="s">
        <v>134</v>
      </c>
      <c r="D143" s="87">
        <f t="shared" si="51"/>
        <v>2214.17</v>
      </c>
      <c r="E143" s="87">
        <f t="shared" si="51"/>
        <v>2214.17</v>
      </c>
      <c r="F143" s="53">
        <v>0</v>
      </c>
      <c r="G143" s="53">
        <v>0</v>
      </c>
      <c r="H143" s="82">
        <v>2111.86</v>
      </c>
      <c r="I143" s="82">
        <v>2111.86</v>
      </c>
      <c r="J143" s="82">
        <v>102.31</v>
      </c>
      <c r="K143" s="82">
        <v>102.31</v>
      </c>
      <c r="L143" s="82">
        <v>0</v>
      </c>
      <c r="M143" s="82">
        <v>0</v>
      </c>
      <c r="N143" s="74">
        <f t="shared" si="52"/>
        <v>100</v>
      </c>
      <c r="O143" s="196" t="s">
        <v>324</v>
      </c>
      <c r="P143" s="48">
        <v>98</v>
      </c>
      <c r="Q143" s="48">
        <v>50</v>
      </c>
      <c r="R143" s="55">
        <f t="shared" ref="R143:R145" si="54">Q143/P143*100</f>
        <v>51.020408163265309</v>
      </c>
    </row>
    <row r="144" spans="1:18" ht="75" customHeight="1">
      <c r="A144" s="38" t="s">
        <v>331</v>
      </c>
      <c r="B144" s="272" t="s">
        <v>332</v>
      </c>
      <c r="C144" s="49" t="s">
        <v>134</v>
      </c>
      <c r="D144" s="50">
        <f t="shared" si="51"/>
        <v>190.34</v>
      </c>
      <c r="E144" s="50">
        <f t="shared" si="51"/>
        <v>190.34</v>
      </c>
      <c r="F144" s="69">
        <v>0</v>
      </c>
      <c r="G144" s="69">
        <v>0</v>
      </c>
      <c r="H144" s="69">
        <v>0</v>
      </c>
      <c r="I144" s="69">
        <v>0</v>
      </c>
      <c r="J144" s="69">
        <v>190.34</v>
      </c>
      <c r="K144" s="69">
        <v>190.34</v>
      </c>
      <c r="L144" s="69">
        <v>0</v>
      </c>
      <c r="M144" s="69">
        <v>0</v>
      </c>
      <c r="N144" s="74">
        <f t="shared" si="52"/>
        <v>100</v>
      </c>
      <c r="O144" s="196" t="s">
        <v>333</v>
      </c>
      <c r="P144" s="47">
        <v>420</v>
      </c>
      <c r="Q144" s="47">
        <v>508</v>
      </c>
      <c r="R144" s="55">
        <f t="shared" si="54"/>
        <v>120.95238095238095</v>
      </c>
    </row>
    <row r="145" spans="1:18" ht="34.5" customHeight="1">
      <c r="A145" s="148" t="s">
        <v>334</v>
      </c>
      <c r="B145" s="272" t="s">
        <v>427</v>
      </c>
      <c r="C145" s="49" t="s">
        <v>134</v>
      </c>
      <c r="D145" s="87">
        <f t="shared" si="51"/>
        <v>25988.17</v>
      </c>
      <c r="E145" s="87">
        <f t="shared" si="51"/>
        <v>25988.17</v>
      </c>
      <c r="F145" s="149">
        <v>0</v>
      </c>
      <c r="G145" s="149">
        <v>0</v>
      </c>
      <c r="H145" s="82">
        <v>0</v>
      </c>
      <c r="I145" s="82">
        <v>0</v>
      </c>
      <c r="J145" s="82">
        <v>25321.85</v>
      </c>
      <c r="K145" s="82">
        <v>25321.85</v>
      </c>
      <c r="L145" s="82">
        <v>666.32</v>
      </c>
      <c r="M145" s="82">
        <v>666.32</v>
      </c>
      <c r="N145" s="74">
        <f t="shared" si="52"/>
        <v>100</v>
      </c>
      <c r="O145" s="196" t="s">
        <v>336</v>
      </c>
      <c r="P145" s="47">
        <v>14000</v>
      </c>
      <c r="Q145" s="47">
        <v>14625</v>
      </c>
      <c r="R145" s="55">
        <f t="shared" si="54"/>
        <v>104.46428571428572</v>
      </c>
    </row>
    <row r="146" spans="1:18" ht="73.5" customHeight="1">
      <c r="A146" s="148" t="s">
        <v>335</v>
      </c>
      <c r="B146" s="272" t="s">
        <v>428</v>
      </c>
      <c r="C146" s="49" t="s">
        <v>134</v>
      </c>
      <c r="D146" s="87">
        <f t="shared" si="51"/>
        <v>13643.35</v>
      </c>
      <c r="E146" s="87">
        <f t="shared" si="51"/>
        <v>13643.35</v>
      </c>
      <c r="F146" s="53">
        <v>0</v>
      </c>
      <c r="G146" s="53">
        <v>0</v>
      </c>
      <c r="H146" s="82">
        <v>0</v>
      </c>
      <c r="I146" s="82">
        <v>0</v>
      </c>
      <c r="J146" s="82">
        <v>13623.35</v>
      </c>
      <c r="K146" s="82">
        <v>13623.35</v>
      </c>
      <c r="L146" s="53">
        <v>20</v>
      </c>
      <c r="M146" s="53">
        <v>20</v>
      </c>
      <c r="N146" s="74">
        <f t="shared" si="52"/>
        <v>100</v>
      </c>
      <c r="O146" s="98"/>
      <c r="P146" s="98"/>
      <c r="Q146" s="98"/>
      <c r="R146" s="98"/>
    </row>
    <row r="147" spans="1:18" ht="90">
      <c r="A147" s="148" t="s">
        <v>337</v>
      </c>
      <c r="B147" s="182" t="s">
        <v>429</v>
      </c>
      <c r="C147" s="49" t="s">
        <v>134</v>
      </c>
      <c r="D147" s="87">
        <f t="shared" si="51"/>
        <v>14062.746999999999</v>
      </c>
      <c r="E147" s="87">
        <f t="shared" si="51"/>
        <v>14062.746999999999</v>
      </c>
      <c r="F147" s="82">
        <v>0</v>
      </c>
      <c r="G147" s="82">
        <v>0</v>
      </c>
      <c r="H147" s="82">
        <v>0</v>
      </c>
      <c r="I147" s="82">
        <v>0</v>
      </c>
      <c r="J147" s="82">
        <v>11581.3</v>
      </c>
      <c r="K147" s="82">
        <v>11581.3</v>
      </c>
      <c r="L147" s="189">
        <v>2481.4470000000001</v>
      </c>
      <c r="M147" s="189">
        <v>2481.4470000000001</v>
      </c>
      <c r="N147" s="74">
        <f t="shared" si="52"/>
        <v>100</v>
      </c>
      <c r="O147" s="98"/>
      <c r="P147" s="98"/>
      <c r="Q147" s="98"/>
      <c r="R147" s="98"/>
    </row>
    <row r="148" spans="1:18" ht="49.5" customHeight="1">
      <c r="A148" s="191" t="s">
        <v>431</v>
      </c>
      <c r="B148" s="192" t="s">
        <v>430</v>
      </c>
      <c r="C148" s="193" t="s">
        <v>134</v>
      </c>
      <c r="D148" s="194">
        <f>D149+D150+D151</f>
        <v>276</v>
      </c>
      <c r="E148" s="194">
        <f t="shared" ref="E148:M148" si="55">E149+E150+E151</f>
        <v>276</v>
      </c>
      <c r="F148" s="194">
        <f t="shared" si="55"/>
        <v>0</v>
      </c>
      <c r="G148" s="194">
        <f t="shared" si="55"/>
        <v>0</v>
      </c>
      <c r="H148" s="194">
        <f t="shared" si="55"/>
        <v>182.1</v>
      </c>
      <c r="I148" s="194">
        <f t="shared" si="55"/>
        <v>182.1</v>
      </c>
      <c r="J148" s="194">
        <f t="shared" si="55"/>
        <v>93.9</v>
      </c>
      <c r="K148" s="194">
        <f t="shared" si="55"/>
        <v>93.9</v>
      </c>
      <c r="L148" s="194">
        <f t="shared" si="55"/>
        <v>0</v>
      </c>
      <c r="M148" s="194">
        <f t="shared" si="55"/>
        <v>0</v>
      </c>
      <c r="N148" s="195">
        <f t="shared" si="52"/>
        <v>100</v>
      </c>
      <c r="O148" s="98"/>
      <c r="P148" s="98"/>
      <c r="Q148" s="98"/>
      <c r="R148" s="98"/>
    </row>
    <row r="149" spans="1:18" ht="40.5" customHeight="1">
      <c r="A149" s="191" t="s">
        <v>432</v>
      </c>
      <c r="B149" s="151" t="s">
        <v>433</v>
      </c>
      <c r="C149" s="146" t="s">
        <v>134</v>
      </c>
      <c r="D149" s="87">
        <f t="shared" ref="D149" si="56">F149+H149+J149+L149</f>
        <v>0</v>
      </c>
      <c r="E149" s="87">
        <f t="shared" ref="E149" si="57">G149+I149+K149+M149</f>
        <v>0</v>
      </c>
      <c r="F149" s="82">
        <v>0</v>
      </c>
      <c r="G149" s="82">
        <v>0</v>
      </c>
      <c r="H149" s="82">
        <v>0</v>
      </c>
      <c r="I149" s="82">
        <v>0</v>
      </c>
      <c r="J149" s="82">
        <v>0</v>
      </c>
      <c r="K149" s="82">
        <v>0</v>
      </c>
      <c r="L149" s="82">
        <v>0</v>
      </c>
      <c r="M149" s="82">
        <v>0</v>
      </c>
      <c r="N149" s="74">
        <v>0</v>
      </c>
      <c r="O149" s="197" t="s">
        <v>441</v>
      </c>
      <c r="P149" s="98">
        <v>8</v>
      </c>
      <c r="Q149" s="98">
        <v>8</v>
      </c>
      <c r="R149" s="55">
        <f t="shared" ref="R149:R151" si="58">Q149/P149*100</f>
        <v>100</v>
      </c>
    </row>
    <row r="150" spans="1:18" ht="87.75" customHeight="1">
      <c r="A150" s="191" t="s">
        <v>434</v>
      </c>
      <c r="B150" s="151" t="s">
        <v>435</v>
      </c>
      <c r="C150" s="146" t="s">
        <v>134</v>
      </c>
      <c r="D150" s="87">
        <f t="shared" ref="D150:D151" si="59">F150+H150+J150+L150</f>
        <v>276</v>
      </c>
      <c r="E150" s="87">
        <f t="shared" ref="E150:E151" si="60">G150+I150+K150+M150</f>
        <v>276</v>
      </c>
      <c r="F150" s="82">
        <v>0</v>
      </c>
      <c r="G150" s="82">
        <v>0</v>
      </c>
      <c r="H150" s="82">
        <v>182.1</v>
      </c>
      <c r="I150" s="82">
        <v>182.1</v>
      </c>
      <c r="J150" s="82">
        <v>93.9</v>
      </c>
      <c r="K150" s="82">
        <v>93.9</v>
      </c>
      <c r="L150" s="82">
        <v>0</v>
      </c>
      <c r="M150" s="82">
        <v>0</v>
      </c>
      <c r="N150" s="74">
        <f t="shared" ref="N150" si="61">E150/D150*100</f>
        <v>100</v>
      </c>
      <c r="O150" s="197" t="s">
        <v>442</v>
      </c>
      <c r="P150" s="98">
        <v>10</v>
      </c>
      <c r="Q150" s="150">
        <v>35.57</v>
      </c>
      <c r="R150" s="55" t="s">
        <v>500</v>
      </c>
    </row>
    <row r="151" spans="1:18" ht="39.75" customHeight="1">
      <c r="A151" s="191" t="s">
        <v>436</v>
      </c>
      <c r="B151" s="151" t="s">
        <v>437</v>
      </c>
      <c r="C151" s="146" t="s">
        <v>134</v>
      </c>
      <c r="D151" s="87">
        <f t="shared" si="59"/>
        <v>0</v>
      </c>
      <c r="E151" s="87">
        <f t="shared" si="60"/>
        <v>0</v>
      </c>
      <c r="F151" s="82">
        <v>0</v>
      </c>
      <c r="G151" s="82">
        <v>0</v>
      </c>
      <c r="H151" s="82">
        <v>0</v>
      </c>
      <c r="I151" s="82">
        <v>0</v>
      </c>
      <c r="J151" s="82">
        <v>0</v>
      </c>
      <c r="K151" s="82">
        <v>0</v>
      </c>
      <c r="L151" s="82">
        <v>0</v>
      </c>
      <c r="M151" s="82">
        <v>0</v>
      </c>
      <c r="N151" s="74">
        <v>0</v>
      </c>
      <c r="O151" s="197" t="s">
        <v>443</v>
      </c>
      <c r="P151" s="98">
        <v>35</v>
      </c>
      <c r="Q151" s="98">
        <v>43</v>
      </c>
      <c r="R151" s="55">
        <f t="shared" si="58"/>
        <v>122.85714285714286</v>
      </c>
    </row>
    <row r="152" spans="1:18" ht="24" customHeight="1">
      <c r="A152" s="389" t="s">
        <v>338</v>
      </c>
      <c r="B152" s="391" t="s">
        <v>37</v>
      </c>
      <c r="C152" s="394" t="s">
        <v>134</v>
      </c>
      <c r="D152" s="380">
        <f>D158+D171+D181+D190+D202+D208</f>
        <v>107193.9</v>
      </c>
      <c r="E152" s="380">
        <f>E158+E171+E181+E190+E202+E208</f>
        <v>108386</v>
      </c>
      <c r="F152" s="380">
        <f t="shared" ref="F152:M152" si="62">F158+F171+F181+F190+F202+F208</f>
        <v>1618.2</v>
      </c>
      <c r="G152" s="380">
        <f t="shared" si="62"/>
        <v>1518.7</v>
      </c>
      <c r="H152" s="380">
        <f t="shared" si="62"/>
        <v>44911.199999999997</v>
      </c>
      <c r="I152" s="380">
        <f t="shared" si="62"/>
        <v>44883.099999999991</v>
      </c>
      <c r="J152" s="380">
        <f t="shared" si="62"/>
        <v>28284.5</v>
      </c>
      <c r="K152" s="380">
        <f t="shared" si="62"/>
        <v>28074.199999999997</v>
      </c>
      <c r="L152" s="380">
        <f t="shared" si="62"/>
        <v>32380</v>
      </c>
      <c r="M152" s="380">
        <f t="shared" si="62"/>
        <v>33910</v>
      </c>
      <c r="N152" s="377">
        <f>E152/D152*100</f>
        <v>101.11209686372081</v>
      </c>
      <c r="O152" s="273" t="s">
        <v>339</v>
      </c>
      <c r="P152" s="66">
        <v>90</v>
      </c>
      <c r="Q152" s="66">
        <v>93</v>
      </c>
      <c r="R152" s="88">
        <f>Q152/P152*100</f>
        <v>103.33333333333334</v>
      </c>
    </row>
    <row r="153" spans="1:18" ht="22.5">
      <c r="A153" s="390"/>
      <c r="B153" s="392"/>
      <c r="C153" s="395"/>
      <c r="D153" s="397"/>
      <c r="E153" s="381"/>
      <c r="F153" s="381"/>
      <c r="G153" s="381"/>
      <c r="H153" s="381"/>
      <c r="I153" s="381"/>
      <c r="J153" s="381"/>
      <c r="K153" s="381"/>
      <c r="L153" s="381"/>
      <c r="M153" s="381"/>
      <c r="N153" s="378"/>
      <c r="O153" s="273" t="s">
        <v>480</v>
      </c>
      <c r="P153" s="88">
        <v>62.9</v>
      </c>
      <c r="Q153" s="67">
        <v>97.7</v>
      </c>
      <c r="R153" s="66">
        <v>155</v>
      </c>
    </row>
    <row r="154" spans="1:18" ht="24.75" customHeight="1">
      <c r="A154" s="390"/>
      <c r="B154" s="392"/>
      <c r="C154" s="395"/>
      <c r="D154" s="397"/>
      <c r="E154" s="381"/>
      <c r="F154" s="381"/>
      <c r="G154" s="381"/>
      <c r="H154" s="381"/>
      <c r="I154" s="381"/>
      <c r="J154" s="381"/>
      <c r="K154" s="381"/>
      <c r="L154" s="381"/>
      <c r="M154" s="381"/>
      <c r="N154" s="378"/>
      <c r="O154" s="273" t="s">
        <v>340</v>
      </c>
      <c r="P154" s="66">
        <v>72</v>
      </c>
      <c r="Q154" s="66">
        <v>77</v>
      </c>
      <c r="R154" s="88">
        <v>106.9</v>
      </c>
    </row>
    <row r="155" spans="1:18" ht="13.5" customHeight="1">
      <c r="A155" s="390"/>
      <c r="B155" s="392"/>
      <c r="C155" s="395"/>
      <c r="D155" s="397"/>
      <c r="E155" s="381"/>
      <c r="F155" s="381"/>
      <c r="G155" s="381"/>
      <c r="H155" s="381"/>
      <c r="I155" s="381"/>
      <c r="J155" s="381"/>
      <c r="K155" s="381"/>
      <c r="L155" s="381"/>
      <c r="M155" s="381"/>
      <c r="N155" s="378"/>
      <c r="O155" s="274" t="s">
        <v>341</v>
      </c>
      <c r="P155" s="67">
        <v>85</v>
      </c>
      <c r="Q155" s="67">
        <v>181</v>
      </c>
      <c r="R155" s="88" t="s">
        <v>481</v>
      </c>
    </row>
    <row r="156" spans="1:18" ht="39" customHeight="1">
      <c r="A156" s="390"/>
      <c r="B156" s="393"/>
      <c r="C156" s="396"/>
      <c r="D156" s="398"/>
      <c r="E156" s="382"/>
      <c r="F156" s="382"/>
      <c r="G156" s="382"/>
      <c r="H156" s="382"/>
      <c r="I156" s="382"/>
      <c r="J156" s="382"/>
      <c r="K156" s="382"/>
      <c r="L156" s="382"/>
      <c r="M156" s="382"/>
      <c r="N156" s="379"/>
      <c r="O156" s="273" t="s">
        <v>342</v>
      </c>
      <c r="P156" s="67">
        <v>14</v>
      </c>
      <c r="Q156" s="67">
        <v>29</v>
      </c>
      <c r="R156" s="67" t="s">
        <v>481</v>
      </c>
    </row>
    <row r="157" spans="1:18">
      <c r="A157" s="327" t="s">
        <v>131</v>
      </c>
      <c r="B157" s="327"/>
      <c r="C157" s="327"/>
      <c r="D157" s="74"/>
      <c r="E157" s="74"/>
      <c r="F157" s="50"/>
      <c r="G157" s="77"/>
      <c r="H157" s="77"/>
      <c r="I157" s="50"/>
      <c r="J157" s="50"/>
      <c r="K157" s="77"/>
      <c r="L157" s="77"/>
      <c r="M157" s="77"/>
      <c r="N157" s="74"/>
      <c r="O157" s="74"/>
      <c r="P157" s="74"/>
      <c r="Q157" s="74"/>
      <c r="R157" s="74"/>
    </row>
    <row r="158" spans="1:18" ht="36" customHeight="1">
      <c r="A158" s="344" t="s">
        <v>343</v>
      </c>
      <c r="B158" s="364" t="s">
        <v>344</v>
      </c>
      <c r="C158" s="369" t="s">
        <v>134</v>
      </c>
      <c r="D158" s="325">
        <f>D162+D163</f>
        <v>32000</v>
      </c>
      <c r="E158" s="325">
        <f t="shared" ref="E158:M158" si="63">E162+E163</f>
        <v>33530</v>
      </c>
      <c r="F158" s="325">
        <f>F162+F163</f>
        <v>0</v>
      </c>
      <c r="G158" s="325">
        <f>G162+G163</f>
        <v>0</v>
      </c>
      <c r="H158" s="325">
        <f t="shared" si="63"/>
        <v>0</v>
      </c>
      <c r="I158" s="325">
        <f t="shared" si="63"/>
        <v>0</v>
      </c>
      <c r="J158" s="325">
        <f t="shared" si="63"/>
        <v>0</v>
      </c>
      <c r="K158" s="325">
        <f>K162+K163</f>
        <v>0</v>
      </c>
      <c r="L158" s="325">
        <f t="shared" si="63"/>
        <v>32000</v>
      </c>
      <c r="M158" s="325">
        <f t="shared" si="63"/>
        <v>33530</v>
      </c>
      <c r="N158" s="325">
        <f>E158/D158*100</f>
        <v>104.78125</v>
      </c>
      <c r="O158" s="46" t="s">
        <v>524</v>
      </c>
      <c r="P158" s="89">
        <v>2919.2</v>
      </c>
      <c r="Q158" s="89">
        <v>3212.8</v>
      </c>
      <c r="R158" s="89">
        <f>Q158/P158*100</f>
        <v>110.05755001370238</v>
      </c>
    </row>
    <row r="159" spans="1:18" ht="33.75">
      <c r="A159" s="383"/>
      <c r="B159" s="384"/>
      <c r="C159" s="385"/>
      <c r="D159" s="373"/>
      <c r="E159" s="373"/>
      <c r="F159" s="373"/>
      <c r="G159" s="373"/>
      <c r="H159" s="373"/>
      <c r="I159" s="373"/>
      <c r="J159" s="373"/>
      <c r="K159" s="373"/>
      <c r="L159" s="373"/>
      <c r="M159" s="373"/>
      <c r="N159" s="375"/>
      <c r="O159" s="46" t="s">
        <v>525</v>
      </c>
      <c r="P159" s="89">
        <v>32.1</v>
      </c>
      <c r="Q159" s="72">
        <v>32.799999999999997</v>
      </c>
      <c r="R159" s="89">
        <f>Q159/P159*100</f>
        <v>102.18068535825545</v>
      </c>
    </row>
    <row r="160" spans="1:18" ht="56.25">
      <c r="A160" s="383"/>
      <c r="B160" s="368"/>
      <c r="C160" s="370"/>
      <c r="D160" s="374"/>
      <c r="E160" s="374"/>
      <c r="F160" s="374"/>
      <c r="G160" s="374"/>
      <c r="H160" s="374"/>
      <c r="I160" s="374"/>
      <c r="J160" s="374"/>
      <c r="K160" s="374"/>
      <c r="L160" s="374"/>
      <c r="M160" s="374"/>
      <c r="N160" s="376"/>
      <c r="O160" s="164" t="s">
        <v>501</v>
      </c>
      <c r="P160" s="261">
        <v>46</v>
      </c>
      <c r="Q160" s="261">
        <v>50.1</v>
      </c>
      <c r="R160" s="74">
        <f>Q160/P160*100</f>
        <v>108.91304347826087</v>
      </c>
    </row>
    <row r="161" spans="1:18">
      <c r="A161" s="327" t="s">
        <v>141</v>
      </c>
      <c r="B161" s="327"/>
      <c r="C161" s="327"/>
      <c r="D161" s="138"/>
      <c r="E161" s="138"/>
      <c r="F161" s="74"/>
      <c r="G161" s="80"/>
      <c r="H161" s="80"/>
      <c r="I161" s="80"/>
      <c r="J161" s="80"/>
      <c r="K161" s="80"/>
      <c r="L161" s="80"/>
      <c r="M161" s="80"/>
      <c r="N161" s="139"/>
      <c r="O161" s="139"/>
      <c r="P161" s="90"/>
      <c r="Q161" s="90"/>
      <c r="R161" s="90"/>
    </row>
    <row r="162" spans="1:18" ht="43.5" customHeight="1">
      <c r="A162" s="38" t="s">
        <v>346</v>
      </c>
      <c r="B162" s="175" t="s">
        <v>347</v>
      </c>
      <c r="C162" s="39" t="s">
        <v>134</v>
      </c>
      <c r="D162" s="77">
        <v>0</v>
      </c>
      <c r="E162" s="77">
        <v>0</v>
      </c>
      <c r="F162" s="74">
        <v>0</v>
      </c>
      <c r="G162" s="74">
        <v>0</v>
      </c>
      <c r="H162" s="74">
        <v>0</v>
      </c>
      <c r="I162" s="74">
        <v>0</v>
      </c>
      <c r="J162" s="74">
        <v>0</v>
      </c>
      <c r="K162" s="74">
        <v>0</v>
      </c>
      <c r="L162" s="74">
        <v>0</v>
      </c>
      <c r="M162" s="74">
        <v>0</v>
      </c>
      <c r="N162" s="74">
        <v>0</v>
      </c>
      <c r="O162" s="172" t="s">
        <v>345</v>
      </c>
      <c r="P162" s="89">
        <v>32.1</v>
      </c>
      <c r="Q162" s="72">
        <v>32.9</v>
      </c>
      <c r="R162" s="74">
        <v>102.5</v>
      </c>
    </row>
    <row r="163" spans="1:18" ht="54.75" customHeight="1">
      <c r="A163" s="38" t="s">
        <v>348</v>
      </c>
      <c r="B163" s="175" t="s">
        <v>349</v>
      </c>
      <c r="C163" s="39" t="s">
        <v>134</v>
      </c>
      <c r="D163" s="57">
        <f>D165+D166+D167+D168</f>
        <v>32000</v>
      </c>
      <c r="E163" s="57">
        <f t="shared" ref="E163:M163" si="64">E165+E166+E167+E168</f>
        <v>33530</v>
      </c>
      <c r="F163" s="91">
        <f t="shared" si="64"/>
        <v>0</v>
      </c>
      <c r="G163" s="91">
        <f t="shared" si="64"/>
        <v>0</v>
      </c>
      <c r="H163" s="91">
        <f t="shared" si="64"/>
        <v>0</v>
      </c>
      <c r="I163" s="91">
        <f t="shared" si="64"/>
        <v>0</v>
      </c>
      <c r="J163" s="91">
        <f t="shared" si="64"/>
        <v>0</v>
      </c>
      <c r="K163" s="91">
        <f t="shared" si="64"/>
        <v>0</v>
      </c>
      <c r="L163" s="91">
        <f t="shared" si="64"/>
        <v>32000</v>
      </c>
      <c r="M163" s="91">
        <f t="shared" si="64"/>
        <v>33530</v>
      </c>
      <c r="N163" s="92">
        <f>E163/D163*100</f>
        <v>104.78125</v>
      </c>
      <c r="O163" s="275" t="s">
        <v>350</v>
      </c>
      <c r="P163" s="89">
        <v>46</v>
      </c>
      <c r="Q163" s="89">
        <v>50.1</v>
      </c>
      <c r="R163" s="74">
        <f>Q163/P163*100</f>
        <v>108.91304347826087</v>
      </c>
    </row>
    <row r="164" spans="1:18">
      <c r="A164" s="328" t="s">
        <v>253</v>
      </c>
      <c r="B164" s="329"/>
      <c r="C164" s="329"/>
      <c r="D164" s="138"/>
      <c r="E164" s="74"/>
      <c r="F164" s="74"/>
      <c r="G164" s="80"/>
      <c r="H164" s="80"/>
      <c r="I164" s="80"/>
      <c r="J164" s="80"/>
      <c r="K164" s="80"/>
      <c r="L164" s="80"/>
      <c r="M164" s="80"/>
      <c r="N164" s="139"/>
      <c r="O164" s="139"/>
      <c r="P164" s="90"/>
      <c r="Q164" s="90"/>
      <c r="R164" s="90"/>
    </row>
    <row r="165" spans="1:18" ht="22.5">
      <c r="A165" s="38" t="s">
        <v>351</v>
      </c>
      <c r="B165" s="257" t="s">
        <v>352</v>
      </c>
      <c r="C165" s="39" t="s">
        <v>134</v>
      </c>
      <c r="D165" s="57">
        <f t="shared" ref="D165:E167" si="65">F165+H165+J165+L165</f>
        <v>32000</v>
      </c>
      <c r="E165" s="57">
        <f t="shared" si="65"/>
        <v>33530</v>
      </c>
      <c r="F165" s="93">
        <v>0</v>
      </c>
      <c r="G165" s="93">
        <v>0</v>
      </c>
      <c r="H165" s="93">
        <v>0</v>
      </c>
      <c r="I165" s="93">
        <v>0</v>
      </c>
      <c r="J165" s="76">
        <v>0</v>
      </c>
      <c r="K165" s="76">
        <v>0</v>
      </c>
      <c r="L165" s="76">
        <v>32000</v>
      </c>
      <c r="M165" s="76">
        <v>33530</v>
      </c>
      <c r="N165" s="89">
        <f>E165/D165*100</f>
        <v>104.78125</v>
      </c>
      <c r="O165" s="46" t="s">
        <v>353</v>
      </c>
      <c r="P165" s="74">
        <v>52</v>
      </c>
      <c r="Q165" s="74">
        <v>52</v>
      </c>
      <c r="R165" s="74">
        <v>100</v>
      </c>
    </row>
    <row r="166" spans="1:18" ht="33.75">
      <c r="A166" s="38" t="s">
        <v>354</v>
      </c>
      <c r="B166" s="257" t="s">
        <v>355</v>
      </c>
      <c r="C166" s="39" t="s">
        <v>134</v>
      </c>
      <c r="D166" s="50">
        <f t="shared" si="65"/>
        <v>0</v>
      </c>
      <c r="E166" s="50">
        <f t="shared" si="65"/>
        <v>0</v>
      </c>
      <c r="F166" s="69">
        <v>0</v>
      </c>
      <c r="G166" s="69">
        <v>0</v>
      </c>
      <c r="H166" s="94">
        <v>0</v>
      </c>
      <c r="I166" s="94">
        <v>0</v>
      </c>
      <c r="J166" s="69">
        <v>0</v>
      </c>
      <c r="K166" s="69">
        <v>0</v>
      </c>
      <c r="L166" s="74">
        <v>0</v>
      </c>
      <c r="M166" s="74">
        <v>0</v>
      </c>
      <c r="N166" s="74">
        <v>0</v>
      </c>
      <c r="O166" s="123"/>
      <c r="P166" s="74"/>
      <c r="Q166" s="74"/>
      <c r="R166" s="74"/>
    </row>
    <row r="167" spans="1:18" ht="72" customHeight="1">
      <c r="A167" s="53" t="s">
        <v>356</v>
      </c>
      <c r="B167" s="182" t="s">
        <v>357</v>
      </c>
      <c r="C167" s="49" t="s">
        <v>134</v>
      </c>
      <c r="D167" s="50">
        <f t="shared" si="65"/>
        <v>0</v>
      </c>
      <c r="E167" s="50">
        <f t="shared" si="65"/>
        <v>0</v>
      </c>
      <c r="F167" s="179">
        <v>0</v>
      </c>
      <c r="G167" s="179">
        <v>0</v>
      </c>
      <c r="H167" s="94">
        <v>0</v>
      </c>
      <c r="I167" s="94">
        <v>0</v>
      </c>
      <c r="J167" s="179">
        <v>0</v>
      </c>
      <c r="K167" s="179">
        <v>0</v>
      </c>
      <c r="L167" s="74">
        <v>0</v>
      </c>
      <c r="M167" s="74">
        <v>0</v>
      </c>
      <c r="N167" s="74">
        <v>0</v>
      </c>
      <c r="O167" s="42"/>
      <c r="P167" s="74"/>
      <c r="Q167" s="74"/>
      <c r="R167" s="74"/>
    </row>
    <row r="168" spans="1:18" ht="45">
      <c r="A168" s="38" t="s">
        <v>358</v>
      </c>
      <c r="B168" s="257" t="s">
        <v>446</v>
      </c>
      <c r="C168" s="39" t="s">
        <v>134</v>
      </c>
      <c r="D168" s="95">
        <v>0</v>
      </c>
      <c r="E168" s="95">
        <v>0</v>
      </c>
      <c r="F168" s="179">
        <v>0</v>
      </c>
      <c r="G168" s="179">
        <v>0</v>
      </c>
      <c r="H168" s="94">
        <v>0</v>
      </c>
      <c r="I168" s="94">
        <v>0</v>
      </c>
      <c r="J168" s="179">
        <v>0</v>
      </c>
      <c r="K168" s="179">
        <v>0</v>
      </c>
      <c r="L168" s="74">
        <v>0</v>
      </c>
      <c r="M168" s="74">
        <v>0</v>
      </c>
      <c r="N168" s="74">
        <v>0</v>
      </c>
      <c r="O168" s="74"/>
      <c r="P168" s="74"/>
      <c r="Q168" s="74"/>
      <c r="R168" s="74"/>
    </row>
    <row r="169" spans="1:18" ht="33.75">
      <c r="A169" s="38" t="s">
        <v>359</v>
      </c>
      <c r="B169" s="276" t="s">
        <v>360</v>
      </c>
      <c r="C169" s="38" t="s">
        <v>134</v>
      </c>
      <c r="D169" s="77">
        <f t="shared" ref="D169:E171" si="66">F169+H169+J169+L169</f>
        <v>0</v>
      </c>
      <c r="E169" s="77">
        <f t="shared" si="66"/>
        <v>0</v>
      </c>
      <c r="F169" s="179">
        <v>0</v>
      </c>
      <c r="G169" s="179">
        <v>0</v>
      </c>
      <c r="H169" s="94">
        <v>0</v>
      </c>
      <c r="I169" s="94">
        <v>0</v>
      </c>
      <c r="J169" s="179">
        <v>0</v>
      </c>
      <c r="K169" s="179">
        <v>0</v>
      </c>
      <c r="L169" s="74">
        <v>0</v>
      </c>
      <c r="M169" s="74">
        <v>0</v>
      </c>
      <c r="N169" s="74">
        <v>0</v>
      </c>
      <c r="O169" s="74"/>
      <c r="P169" s="74"/>
      <c r="Q169" s="74"/>
      <c r="R169" s="74"/>
    </row>
    <row r="170" spans="1:18" ht="45">
      <c r="A170" s="38" t="s">
        <v>361</v>
      </c>
      <c r="B170" s="276" t="s">
        <v>447</v>
      </c>
      <c r="C170" s="38" t="s">
        <v>134</v>
      </c>
      <c r="D170" s="77">
        <f t="shared" si="66"/>
        <v>0</v>
      </c>
      <c r="E170" s="77">
        <f t="shared" si="66"/>
        <v>0</v>
      </c>
      <c r="F170" s="179">
        <v>0</v>
      </c>
      <c r="G170" s="179">
        <v>0</v>
      </c>
      <c r="H170" s="94">
        <v>0</v>
      </c>
      <c r="I170" s="94">
        <v>0</v>
      </c>
      <c r="J170" s="179">
        <v>0</v>
      </c>
      <c r="K170" s="179">
        <v>0</v>
      </c>
      <c r="L170" s="74">
        <v>0</v>
      </c>
      <c r="M170" s="74">
        <v>0</v>
      </c>
      <c r="N170" s="74">
        <v>0</v>
      </c>
      <c r="O170" s="74"/>
      <c r="P170" s="74"/>
      <c r="Q170" s="74"/>
      <c r="R170" s="74"/>
    </row>
    <row r="171" spans="1:18" ht="22.5">
      <c r="A171" s="344" t="s">
        <v>362</v>
      </c>
      <c r="B171" s="364" t="s">
        <v>363</v>
      </c>
      <c r="C171" s="330" t="s">
        <v>134</v>
      </c>
      <c r="D171" s="325">
        <f t="shared" si="66"/>
        <v>10251.9</v>
      </c>
      <c r="E171" s="325">
        <f t="shared" si="66"/>
        <v>10124.299999999999</v>
      </c>
      <c r="F171" s="325">
        <f>F177+F178+F180</f>
        <v>300</v>
      </c>
      <c r="G171" s="325">
        <f t="shared" ref="G171:M171" si="67">G177+G178+G180</f>
        <v>200.5</v>
      </c>
      <c r="H171" s="325">
        <f t="shared" si="67"/>
        <v>300</v>
      </c>
      <c r="I171" s="325">
        <f t="shared" si="67"/>
        <v>271.89999999999998</v>
      </c>
      <c r="J171" s="325">
        <f t="shared" si="67"/>
        <v>9651.9</v>
      </c>
      <c r="K171" s="325">
        <f t="shared" si="67"/>
        <v>9651.9</v>
      </c>
      <c r="L171" s="325">
        <f t="shared" si="67"/>
        <v>0</v>
      </c>
      <c r="M171" s="325">
        <f t="shared" si="67"/>
        <v>0</v>
      </c>
      <c r="N171" s="325">
        <f>E171/D171*100</f>
        <v>98.755352666335014</v>
      </c>
      <c r="O171" s="46" t="s">
        <v>340</v>
      </c>
      <c r="P171" s="74">
        <v>72</v>
      </c>
      <c r="Q171" s="48">
        <v>77</v>
      </c>
      <c r="R171" s="77">
        <v>107</v>
      </c>
    </row>
    <row r="172" spans="1:18" ht="24.75" customHeight="1">
      <c r="A172" s="345"/>
      <c r="B172" s="365"/>
      <c r="C172" s="331"/>
      <c r="D172" s="341"/>
      <c r="E172" s="341"/>
      <c r="F172" s="371"/>
      <c r="G172" s="371"/>
      <c r="H172" s="371"/>
      <c r="I172" s="371"/>
      <c r="J172" s="341"/>
      <c r="K172" s="341"/>
      <c r="L172" s="371"/>
      <c r="M172" s="371"/>
      <c r="N172" s="371"/>
      <c r="O172" s="277" t="s">
        <v>364</v>
      </c>
      <c r="P172" s="96">
        <v>3872</v>
      </c>
      <c r="Q172" s="89">
        <v>4133.2</v>
      </c>
      <c r="R172" s="77">
        <v>107</v>
      </c>
    </row>
    <row r="173" spans="1:18" ht="30.75" customHeight="1">
      <c r="A173" s="345"/>
      <c r="B173" s="365"/>
      <c r="C173" s="331"/>
      <c r="D173" s="341"/>
      <c r="E173" s="341"/>
      <c r="F173" s="371"/>
      <c r="G173" s="371"/>
      <c r="H173" s="371"/>
      <c r="I173" s="371"/>
      <c r="J173" s="341"/>
      <c r="K173" s="341"/>
      <c r="L173" s="371"/>
      <c r="M173" s="371"/>
      <c r="N173" s="371"/>
      <c r="O173" s="278" t="s">
        <v>365</v>
      </c>
      <c r="P173" s="96">
        <v>1176</v>
      </c>
      <c r="Q173" s="89">
        <v>1193</v>
      </c>
      <c r="R173" s="128">
        <v>136</v>
      </c>
    </row>
    <row r="174" spans="1:18" ht="22.5">
      <c r="A174" s="345"/>
      <c r="B174" s="365"/>
      <c r="C174" s="331"/>
      <c r="D174" s="341"/>
      <c r="E174" s="341"/>
      <c r="F174" s="371"/>
      <c r="G174" s="371"/>
      <c r="H174" s="371"/>
      <c r="I174" s="371"/>
      <c r="J174" s="341"/>
      <c r="K174" s="341"/>
      <c r="L174" s="371"/>
      <c r="M174" s="371"/>
      <c r="N174" s="371"/>
      <c r="O174" s="278" t="s">
        <v>366</v>
      </c>
      <c r="P174" s="96">
        <v>19250</v>
      </c>
      <c r="Q174" s="89">
        <v>26222</v>
      </c>
      <c r="R174" s="77">
        <v>136</v>
      </c>
    </row>
    <row r="175" spans="1:18">
      <c r="A175" s="346"/>
      <c r="B175" s="366"/>
      <c r="C175" s="332"/>
      <c r="D175" s="326"/>
      <c r="E175" s="326"/>
      <c r="F175" s="372"/>
      <c r="G175" s="372"/>
      <c r="H175" s="372"/>
      <c r="I175" s="372"/>
      <c r="J175" s="326"/>
      <c r="K175" s="326"/>
      <c r="L175" s="372"/>
      <c r="M175" s="372"/>
      <c r="N175" s="372"/>
      <c r="O175" s="278" t="s">
        <v>367</v>
      </c>
      <c r="P175" s="96">
        <v>4116</v>
      </c>
      <c r="Q175" s="89">
        <v>3878</v>
      </c>
      <c r="R175" s="128">
        <v>94</v>
      </c>
    </row>
    <row r="176" spans="1:18">
      <c r="A176" s="328" t="s">
        <v>253</v>
      </c>
      <c r="B176" s="329"/>
      <c r="C176" s="329"/>
      <c r="D176" s="138"/>
      <c r="E176" s="138"/>
      <c r="F176" s="93"/>
      <c r="G176" s="138"/>
      <c r="H176" s="138"/>
      <c r="I176" s="138"/>
      <c r="J176" s="138"/>
      <c r="K176" s="138"/>
      <c r="L176" s="138"/>
      <c r="M176" s="138"/>
      <c r="N176" s="139"/>
      <c r="O176" s="140"/>
      <c r="P176" s="90"/>
      <c r="Q176" s="90"/>
      <c r="R176" s="90"/>
    </row>
    <row r="177" spans="1:18" ht="33.75">
      <c r="A177" s="38" t="s">
        <v>368</v>
      </c>
      <c r="B177" s="182" t="s">
        <v>369</v>
      </c>
      <c r="C177" s="49" t="s">
        <v>134</v>
      </c>
      <c r="D177" s="95">
        <f>F177+H177+J177+L177</f>
        <v>10251.9</v>
      </c>
      <c r="E177" s="59">
        <f>G177+I177+K177+M177</f>
        <v>10124.299999999999</v>
      </c>
      <c r="F177" s="60">
        <v>300</v>
      </c>
      <c r="G177" s="60">
        <v>200.5</v>
      </c>
      <c r="H177" s="60">
        <v>300</v>
      </c>
      <c r="I177" s="60">
        <v>271.89999999999998</v>
      </c>
      <c r="J177" s="60">
        <v>9651.9</v>
      </c>
      <c r="K177" s="60">
        <v>9651.9</v>
      </c>
      <c r="L177" s="60">
        <v>0</v>
      </c>
      <c r="M177" s="60">
        <v>0</v>
      </c>
      <c r="N177" s="54">
        <f>E177/D177*100</f>
        <v>98.755352666335014</v>
      </c>
      <c r="O177" s="139"/>
      <c r="P177" s="139"/>
      <c r="Q177" s="139"/>
      <c r="R177" s="139"/>
    </row>
    <row r="178" spans="1:18" ht="22.5">
      <c r="A178" s="38" t="s">
        <v>370</v>
      </c>
      <c r="B178" s="257" t="s">
        <v>371</v>
      </c>
      <c r="C178" s="39" t="s">
        <v>134</v>
      </c>
      <c r="D178" s="57">
        <v>0</v>
      </c>
      <c r="E178" s="57">
        <v>0</v>
      </c>
      <c r="F178" s="76">
        <v>0</v>
      </c>
      <c r="G178" s="76">
        <v>0</v>
      </c>
      <c r="H178" s="76">
        <v>0</v>
      </c>
      <c r="I178" s="76">
        <v>0</v>
      </c>
      <c r="J178" s="76">
        <v>0</v>
      </c>
      <c r="K178" s="76">
        <v>0</v>
      </c>
      <c r="L178" s="76">
        <v>0</v>
      </c>
      <c r="M178" s="76">
        <v>0</v>
      </c>
      <c r="N178" s="141">
        <v>0</v>
      </c>
      <c r="O178" s="139"/>
      <c r="P178" s="139"/>
      <c r="Q178" s="139"/>
      <c r="R178" s="139"/>
    </row>
    <row r="179" spans="1:18" ht="22.5">
      <c r="A179" s="174" t="s">
        <v>372</v>
      </c>
      <c r="B179" s="182" t="s">
        <v>373</v>
      </c>
      <c r="C179" s="176" t="s">
        <v>134</v>
      </c>
      <c r="D179" s="57">
        <v>0</v>
      </c>
      <c r="E179" s="57">
        <v>0</v>
      </c>
      <c r="F179" s="76">
        <v>0</v>
      </c>
      <c r="G179" s="76">
        <v>0</v>
      </c>
      <c r="H179" s="76">
        <v>0</v>
      </c>
      <c r="I179" s="76">
        <v>0</v>
      </c>
      <c r="J179" s="76">
        <v>0</v>
      </c>
      <c r="K179" s="76">
        <v>0</v>
      </c>
      <c r="L179" s="76">
        <v>0</v>
      </c>
      <c r="M179" s="76">
        <v>0</v>
      </c>
      <c r="N179" s="141">
        <v>0</v>
      </c>
      <c r="O179" s="139"/>
      <c r="P179" s="139"/>
      <c r="Q179" s="139"/>
      <c r="R179" s="139"/>
    </row>
    <row r="180" spans="1:18" ht="29.25" customHeight="1">
      <c r="A180" s="174" t="s">
        <v>444</v>
      </c>
      <c r="B180" s="182" t="s">
        <v>445</v>
      </c>
      <c r="C180" s="49" t="s">
        <v>134</v>
      </c>
      <c r="D180" s="57">
        <v>0</v>
      </c>
      <c r="E180" s="57">
        <v>0</v>
      </c>
      <c r="F180" s="76">
        <v>0</v>
      </c>
      <c r="G180" s="76">
        <v>0</v>
      </c>
      <c r="H180" s="76">
        <v>0</v>
      </c>
      <c r="I180" s="76">
        <v>0</v>
      </c>
      <c r="J180" s="76">
        <v>0</v>
      </c>
      <c r="K180" s="76">
        <v>0</v>
      </c>
      <c r="L180" s="76">
        <v>0</v>
      </c>
      <c r="M180" s="76">
        <v>0</v>
      </c>
      <c r="N180" s="141">
        <v>0</v>
      </c>
      <c r="O180" s="69"/>
      <c r="P180" s="69"/>
      <c r="Q180" s="69"/>
      <c r="R180" s="74"/>
    </row>
    <row r="181" spans="1:18" ht="27.75" customHeight="1">
      <c r="A181" s="328" t="s">
        <v>374</v>
      </c>
      <c r="B181" s="364" t="s">
        <v>375</v>
      </c>
      <c r="C181" s="369" t="s">
        <v>134</v>
      </c>
      <c r="D181" s="325">
        <f>D184+D186+D189</f>
        <v>13972.9</v>
      </c>
      <c r="E181" s="325">
        <f t="shared" ref="E181:M181" si="68">E184+E186+E189</f>
        <v>13894.3</v>
      </c>
      <c r="F181" s="325">
        <f t="shared" si="68"/>
        <v>1318.2</v>
      </c>
      <c r="G181" s="325">
        <f t="shared" si="68"/>
        <v>1318.2</v>
      </c>
      <c r="H181" s="325">
        <f t="shared" si="68"/>
        <v>9494.0999999999985</v>
      </c>
      <c r="I181" s="325">
        <f t="shared" si="68"/>
        <v>9494.0999999999985</v>
      </c>
      <c r="J181" s="325">
        <f t="shared" si="68"/>
        <v>3160.6</v>
      </c>
      <c r="K181" s="325">
        <f t="shared" si="68"/>
        <v>3082</v>
      </c>
      <c r="L181" s="325">
        <f t="shared" si="68"/>
        <v>0</v>
      </c>
      <c r="M181" s="325">
        <f t="shared" si="68"/>
        <v>0</v>
      </c>
      <c r="N181" s="314">
        <v>99.4</v>
      </c>
      <c r="O181" s="279" t="s">
        <v>526</v>
      </c>
      <c r="P181" s="98">
        <v>4800</v>
      </c>
      <c r="Q181" s="98">
        <v>7058</v>
      </c>
      <c r="R181" s="250">
        <v>147</v>
      </c>
    </row>
    <row r="182" spans="1:18" ht="33.75">
      <c r="A182" s="367"/>
      <c r="B182" s="368"/>
      <c r="C182" s="370"/>
      <c r="D182" s="326"/>
      <c r="E182" s="326"/>
      <c r="F182" s="326"/>
      <c r="G182" s="326"/>
      <c r="H182" s="326"/>
      <c r="I182" s="326"/>
      <c r="J182" s="326"/>
      <c r="K182" s="326"/>
      <c r="L182" s="326"/>
      <c r="M182" s="326"/>
      <c r="N182" s="316"/>
      <c r="O182" s="280" t="s">
        <v>376</v>
      </c>
      <c r="P182" s="247">
        <v>14</v>
      </c>
      <c r="Q182" s="247">
        <v>29</v>
      </c>
      <c r="R182" s="247">
        <v>207</v>
      </c>
    </row>
    <row r="183" spans="1:18" ht="22.5">
      <c r="A183" s="327" t="s">
        <v>141</v>
      </c>
      <c r="B183" s="327"/>
      <c r="C183" s="327"/>
      <c r="D183" s="138"/>
      <c r="E183" s="138"/>
      <c r="F183" s="93"/>
      <c r="G183" s="138"/>
      <c r="H183" s="138"/>
      <c r="I183" s="138"/>
      <c r="J183" s="138"/>
      <c r="K183" s="138"/>
      <c r="L183" s="138"/>
      <c r="M183" s="138"/>
      <c r="N183" s="139"/>
      <c r="O183" s="46" t="s">
        <v>381</v>
      </c>
      <c r="P183" s="248">
        <v>100</v>
      </c>
      <c r="Q183" s="248">
        <v>100</v>
      </c>
      <c r="R183" s="248">
        <v>100</v>
      </c>
    </row>
    <row r="184" spans="1:18">
      <c r="A184" s="344" t="s">
        <v>377</v>
      </c>
      <c r="B184" s="356" t="s">
        <v>378</v>
      </c>
      <c r="C184" s="330" t="s">
        <v>134</v>
      </c>
      <c r="D184" s="359">
        <f>F184+H184+J184+L184</f>
        <v>4969.8999999999996</v>
      </c>
      <c r="E184" s="359">
        <f>G184+I184+K184+M184</f>
        <v>4948.2000000000007</v>
      </c>
      <c r="F184" s="321">
        <v>1318.2</v>
      </c>
      <c r="G184" s="321">
        <v>1318.2</v>
      </c>
      <c r="H184" s="321">
        <v>851.7</v>
      </c>
      <c r="I184" s="321">
        <v>851.7</v>
      </c>
      <c r="J184" s="321">
        <v>2800</v>
      </c>
      <c r="K184" s="323">
        <v>2778.3</v>
      </c>
      <c r="L184" s="321">
        <v>0</v>
      </c>
      <c r="M184" s="323">
        <v>0</v>
      </c>
      <c r="N184" s="342">
        <f>E184/D184*100</f>
        <v>99.563371496408408</v>
      </c>
      <c r="O184" s="440" t="s">
        <v>382</v>
      </c>
      <c r="P184" s="506">
        <v>7</v>
      </c>
      <c r="Q184" s="506">
        <v>1.7</v>
      </c>
      <c r="R184" s="506">
        <v>24.3</v>
      </c>
    </row>
    <row r="185" spans="1:18" ht="34.5" customHeight="1">
      <c r="A185" s="346"/>
      <c r="B185" s="357"/>
      <c r="C185" s="358"/>
      <c r="D185" s="360"/>
      <c r="E185" s="360"/>
      <c r="F185" s="322"/>
      <c r="G185" s="322"/>
      <c r="H185" s="322"/>
      <c r="I185" s="322"/>
      <c r="J185" s="322"/>
      <c r="K185" s="324"/>
      <c r="L185" s="322"/>
      <c r="M185" s="324"/>
      <c r="N185" s="343"/>
      <c r="O185" s="446"/>
      <c r="P185" s="507"/>
      <c r="Q185" s="507"/>
      <c r="R185" s="507"/>
    </row>
    <row r="186" spans="1:18" ht="18.75" customHeight="1">
      <c r="A186" s="344" t="s">
        <v>379</v>
      </c>
      <c r="B186" s="347" t="s">
        <v>380</v>
      </c>
      <c r="C186" s="344" t="s">
        <v>134</v>
      </c>
      <c r="D186" s="314">
        <f>F186+H186+J186+L186</f>
        <v>395.1</v>
      </c>
      <c r="E186" s="314">
        <f>G186+I186+K186+M186</f>
        <v>338.29999999999995</v>
      </c>
      <c r="F186" s="312">
        <v>0</v>
      </c>
      <c r="G186" s="312">
        <v>0</v>
      </c>
      <c r="H186" s="318">
        <v>121.1</v>
      </c>
      <c r="I186" s="318">
        <v>121.1</v>
      </c>
      <c r="J186" s="361">
        <v>274</v>
      </c>
      <c r="K186" s="361">
        <v>217.2</v>
      </c>
      <c r="L186" s="312">
        <v>0</v>
      </c>
      <c r="M186" s="312">
        <v>0</v>
      </c>
      <c r="N186" s="335">
        <f>E186/D186*100</f>
        <v>85.623892685396086</v>
      </c>
      <c r="O186" s="248" t="s">
        <v>385</v>
      </c>
      <c r="P186" s="248">
        <v>64</v>
      </c>
      <c r="Q186" s="248">
        <v>78</v>
      </c>
      <c r="R186" s="248">
        <v>82</v>
      </c>
    </row>
    <row r="187" spans="1:18">
      <c r="A187" s="345"/>
      <c r="B187" s="348"/>
      <c r="C187" s="345"/>
      <c r="D187" s="315"/>
      <c r="E187" s="315"/>
      <c r="F187" s="317"/>
      <c r="G187" s="317"/>
      <c r="H187" s="319"/>
      <c r="I187" s="319"/>
      <c r="J187" s="362"/>
      <c r="K187" s="362"/>
      <c r="L187" s="317"/>
      <c r="M187" s="317"/>
      <c r="N187" s="336"/>
      <c r="O187" s="506" t="s">
        <v>382</v>
      </c>
      <c r="P187" s="506">
        <v>5.5</v>
      </c>
      <c r="Q187" s="506">
        <v>1.7</v>
      </c>
      <c r="R187" s="506">
        <v>42.5</v>
      </c>
    </row>
    <row r="188" spans="1:18" ht="12" customHeight="1">
      <c r="A188" s="346"/>
      <c r="B188" s="349"/>
      <c r="C188" s="346"/>
      <c r="D188" s="316"/>
      <c r="E188" s="316"/>
      <c r="F188" s="313"/>
      <c r="G188" s="313"/>
      <c r="H188" s="320"/>
      <c r="I188" s="320"/>
      <c r="J188" s="363"/>
      <c r="K188" s="363"/>
      <c r="L188" s="313"/>
      <c r="M188" s="313"/>
      <c r="N188" s="337"/>
      <c r="O188" s="447"/>
      <c r="P188" s="507"/>
      <c r="Q188" s="507"/>
      <c r="R188" s="507"/>
    </row>
    <row r="189" spans="1:18" ht="46.5" customHeight="1">
      <c r="A189" s="38" t="s">
        <v>383</v>
      </c>
      <c r="B189" s="182" t="s">
        <v>384</v>
      </c>
      <c r="C189" s="49" t="s">
        <v>134</v>
      </c>
      <c r="D189" s="59">
        <f>F189+H189+J189+L189</f>
        <v>8607.9</v>
      </c>
      <c r="E189" s="59">
        <f>G189+I189+K189+M189</f>
        <v>8607.7999999999993</v>
      </c>
      <c r="F189" s="60">
        <v>0</v>
      </c>
      <c r="G189" s="60">
        <v>0</v>
      </c>
      <c r="H189" s="60">
        <v>8521.2999999999993</v>
      </c>
      <c r="I189" s="60">
        <v>8521.2999999999993</v>
      </c>
      <c r="J189" s="60">
        <v>86.6</v>
      </c>
      <c r="K189" s="60">
        <v>86.5</v>
      </c>
      <c r="L189" s="60">
        <v>0</v>
      </c>
      <c r="M189" s="60">
        <v>0</v>
      </c>
      <c r="N189" s="98">
        <f>E189/D189*100</f>
        <v>99.998838276466955</v>
      </c>
      <c r="O189" s="248" t="s">
        <v>385</v>
      </c>
      <c r="P189" s="248">
        <v>64</v>
      </c>
      <c r="Q189" s="248">
        <v>78</v>
      </c>
      <c r="R189" s="248">
        <v>122</v>
      </c>
    </row>
    <row r="190" spans="1:18" ht="24" customHeight="1">
      <c r="A190" s="38" t="s">
        <v>386</v>
      </c>
      <c r="B190" s="256" t="s">
        <v>387</v>
      </c>
      <c r="C190" s="49" t="s">
        <v>134</v>
      </c>
      <c r="D190" s="57">
        <f>D192+D197</f>
        <v>921.4</v>
      </c>
      <c r="E190" s="57">
        <f t="shared" ref="E190:M190" si="69">E192+E197</f>
        <v>921.4</v>
      </c>
      <c r="F190" s="57">
        <f t="shared" si="69"/>
        <v>0</v>
      </c>
      <c r="G190" s="57">
        <f t="shared" si="69"/>
        <v>0</v>
      </c>
      <c r="H190" s="57">
        <f t="shared" si="69"/>
        <v>921.4</v>
      </c>
      <c r="I190" s="57">
        <f t="shared" si="69"/>
        <v>921.4</v>
      </c>
      <c r="J190" s="57">
        <f t="shared" si="69"/>
        <v>0</v>
      </c>
      <c r="K190" s="57">
        <f t="shared" si="69"/>
        <v>0</v>
      </c>
      <c r="L190" s="57">
        <f t="shared" si="69"/>
        <v>0</v>
      </c>
      <c r="M190" s="57">
        <f t="shared" si="69"/>
        <v>0</v>
      </c>
      <c r="N190" s="74">
        <v>100</v>
      </c>
      <c r="O190" s="38"/>
      <c r="P190" s="53"/>
      <c r="Q190" s="53"/>
      <c r="R190" s="53"/>
    </row>
    <row r="191" spans="1:18">
      <c r="A191" s="327" t="s">
        <v>141</v>
      </c>
      <c r="B191" s="327"/>
      <c r="C191" s="327"/>
      <c r="D191" s="138"/>
      <c r="E191" s="138"/>
      <c r="F191" s="95"/>
      <c r="G191" s="95"/>
      <c r="H191" s="95"/>
      <c r="I191" s="143"/>
      <c r="J191" s="143"/>
      <c r="K191" s="143"/>
      <c r="L191" s="143"/>
      <c r="M191" s="95"/>
      <c r="N191" s="69"/>
      <c r="O191" s="69"/>
      <c r="P191" s="69"/>
      <c r="Q191" s="69"/>
      <c r="R191" s="74"/>
    </row>
    <row r="192" spans="1:18" ht="34.5" customHeight="1">
      <c r="A192" s="344" t="s">
        <v>388</v>
      </c>
      <c r="B192" s="344" t="s">
        <v>389</v>
      </c>
      <c r="C192" s="344" t="s">
        <v>134</v>
      </c>
      <c r="D192" s="325">
        <f>F192+H192+J192+L192</f>
        <v>921.4</v>
      </c>
      <c r="E192" s="325">
        <f>G192+I192+K192+M192</f>
        <v>921.4</v>
      </c>
      <c r="F192" s="338">
        <v>0</v>
      </c>
      <c r="G192" s="338">
        <v>0</v>
      </c>
      <c r="H192" s="338">
        <v>921.4</v>
      </c>
      <c r="I192" s="338">
        <v>921.4</v>
      </c>
      <c r="J192" s="350">
        <v>0</v>
      </c>
      <c r="K192" s="350">
        <v>0</v>
      </c>
      <c r="L192" s="350">
        <v>0</v>
      </c>
      <c r="M192" s="350">
        <v>0</v>
      </c>
      <c r="N192" s="352">
        <f>E192/D192*100</f>
        <v>100</v>
      </c>
      <c r="O192" s="282" t="s">
        <v>390</v>
      </c>
      <c r="P192" s="249" t="s">
        <v>482</v>
      </c>
      <c r="Q192" s="248">
        <v>38.200000000000003</v>
      </c>
      <c r="R192" s="248">
        <v>98</v>
      </c>
    </row>
    <row r="193" spans="1:18" ht="33.75">
      <c r="A193" s="345"/>
      <c r="B193" s="345"/>
      <c r="C193" s="345"/>
      <c r="D193" s="354"/>
      <c r="E193" s="354"/>
      <c r="F193" s="354"/>
      <c r="G193" s="354"/>
      <c r="H193" s="354"/>
      <c r="I193" s="354"/>
      <c r="J193" s="351"/>
      <c r="K193" s="351"/>
      <c r="L193" s="351"/>
      <c r="M193" s="351"/>
      <c r="N193" s="353"/>
      <c r="O193" s="282" t="s">
        <v>391</v>
      </c>
      <c r="P193" s="249" t="s">
        <v>483</v>
      </c>
      <c r="Q193" s="248">
        <v>0.1</v>
      </c>
      <c r="R193" s="248">
        <v>100</v>
      </c>
    </row>
    <row r="194" spans="1:18" ht="33.75">
      <c r="A194" s="345"/>
      <c r="B194" s="345"/>
      <c r="C194" s="345"/>
      <c r="D194" s="354"/>
      <c r="E194" s="354"/>
      <c r="F194" s="354"/>
      <c r="G194" s="354"/>
      <c r="H194" s="354"/>
      <c r="I194" s="354"/>
      <c r="J194" s="351"/>
      <c r="K194" s="351"/>
      <c r="L194" s="351"/>
      <c r="M194" s="351"/>
      <c r="N194" s="353"/>
      <c r="O194" s="282" t="s">
        <v>392</v>
      </c>
      <c r="P194" s="249" t="s">
        <v>484</v>
      </c>
      <c r="Q194" s="250">
        <v>0.3</v>
      </c>
      <c r="R194" s="250">
        <v>100</v>
      </c>
    </row>
    <row r="195" spans="1:18" ht="33.75">
      <c r="A195" s="345"/>
      <c r="B195" s="345"/>
      <c r="C195" s="345"/>
      <c r="D195" s="354"/>
      <c r="E195" s="354"/>
      <c r="F195" s="354"/>
      <c r="G195" s="354"/>
      <c r="H195" s="354"/>
      <c r="I195" s="354"/>
      <c r="J195" s="351"/>
      <c r="K195" s="351"/>
      <c r="L195" s="351"/>
      <c r="M195" s="351"/>
      <c r="N195" s="353"/>
      <c r="O195" s="282" t="s">
        <v>393</v>
      </c>
      <c r="P195" s="249" t="s">
        <v>485</v>
      </c>
      <c r="Q195" s="248">
        <v>0.77</v>
      </c>
      <c r="R195" s="248">
        <v>96</v>
      </c>
    </row>
    <row r="196" spans="1:18" ht="33.75">
      <c r="A196" s="346"/>
      <c r="B196" s="346"/>
      <c r="C196" s="346"/>
      <c r="D196" s="355"/>
      <c r="E196" s="355"/>
      <c r="F196" s="355"/>
      <c r="G196" s="355"/>
      <c r="H196" s="355"/>
      <c r="I196" s="355"/>
      <c r="J196" s="351"/>
      <c r="K196" s="351"/>
      <c r="L196" s="351"/>
      <c r="M196" s="351"/>
      <c r="N196" s="353"/>
      <c r="O196" s="282" t="s">
        <v>394</v>
      </c>
      <c r="P196" s="249" t="s">
        <v>486</v>
      </c>
      <c r="Q196" s="248">
        <v>0.69</v>
      </c>
      <c r="R196" s="248">
        <v>99</v>
      </c>
    </row>
    <row r="197" spans="1:18" ht="22.5">
      <c r="A197" s="330" t="s">
        <v>395</v>
      </c>
      <c r="B197" s="330" t="s">
        <v>396</v>
      </c>
      <c r="C197" s="330" t="s">
        <v>134</v>
      </c>
      <c r="D197" s="325">
        <v>0</v>
      </c>
      <c r="E197" s="325">
        <v>0</v>
      </c>
      <c r="F197" s="338">
        <v>0</v>
      </c>
      <c r="G197" s="338">
        <v>0</v>
      </c>
      <c r="H197" s="338">
        <v>0</v>
      </c>
      <c r="I197" s="338">
        <v>0</v>
      </c>
      <c r="J197" s="338">
        <v>0</v>
      </c>
      <c r="K197" s="338">
        <v>0</v>
      </c>
      <c r="L197" s="338">
        <v>0</v>
      </c>
      <c r="M197" s="338">
        <v>0</v>
      </c>
      <c r="N197" s="335">
        <v>0</v>
      </c>
      <c r="O197" s="282" t="s">
        <v>397</v>
      </c>
      <c r="P197" s="251" t="s">
        <v>487</v>
      </c>
      <c r="Q197" s="246">
        <v>832</v>
      </c>
      <c r="R197" s="298">
        <v>99.6</v>
      </c>
    </row>
    <row r="198" spans="1:18" ht="22.5">
      <c r="A198" s="331"/>
      <c r="B198" s="331"/>
      <c r="C198" s="331"/>
      <c r="D198" s="341"/>
      <c r="E198" s="341"/>
      <c r="F198" s="339"/>
      <c r="G198" s="339"/>
      <c r="H198" s="339"/>
      <c r="I198" s="339"/>
      <c r="J198" s="339"/>
      <c r="K198" s="339"/>
      <c r="L198" s="339"/>
      <c r="M198" s="339"/>
      <c r="N198" s="336"/>
      <c r="O198" s="282" t="s">
        <v>398</v>
      </c>
      <c r="P198" s="249" t="s">
        <v>488</v>
      </c>
      <c r="Q198" s="248">
        <v>0.16</v>
      </c>
      <c r="R198" s="105">
        <v>94</v>
      </c>
    </row>
    <row r="199" spans="1:18" ht="22.5">
      <c r="A199" s="331"/>
      <c r="B199" s="331"/>
      <c r="C199" s="331"/>
      <c r="D199" s="341"/>
      <c r="E199" s="341"/>
      <c r="F199" s="339"/>
      <c r="G199" s="339"/>
      <c r="H199" s="339"/>
      <c r="I199" s="339"/>
      <c r="J199" s="339"/>
      <c r="K199" s="339"/>
      <c r="L199" s="339"/>
      <c r="M199" s="339"/>
      <c r="N199" s="336"/>
      <c r="O199" s="282" t="s">
        <v>399</v>
      </c>
      <c r="P199" s="249" t="s">
        <v>489</v>
      </c>
      <c r="Q199" s="248">
        <v>15.2</v>
      </c>
      <c r="R199" s="105">
        <v>92</v>
      </c>
    </row>
    <row r="200" spans="1:18" ht="22.5">
      <c r="A200" s="331"/>
      <c r="B200" s="331"/>
      <c r="C200" s="331"/>
      <c r="D200" s="341"/>
      <c r="E200" s="341"/>
      <c r="F200" s="339"/>
      <c r="G200" s="339"/>
      <c r="H200" s="339"/>
      <c r="I200" s="339"/>
      <c r="J200" s="339"/>
      <c r="K200" s="339"/>
      <c r="L200" s="339"/>
      <c r="M200" s="339"/>
      <c r="N200" s="336"/>
      <c r="O200" s="282" t="s">
        <v>400</v>
      </c>
      <c r="P200" s="249" t="s">
        <v>490</v>
      </c>
      <c r="Q200" s="248">
        <v>30.7</v>
      </c>
      <c r="R200" s="105">
        <v>100</v>
      </c>
    </row>
    <row r="201" spans="1:18" ht="22.5">
      <c r="A201" s="332"/>
      <c r="B201" s="332"/>
      <c r="C201" s="332"/>
      <c r="D201" s="326"/>
      <c r="E201" s="326"/>
      <c r="F201" s="340"/>
      <c r="G201" s="340"/>
      <c r="H201" s="340"/>
      <c r="I201" s="340"/>
      <c r="J201" s="340"/>
      <c r="K201" s="340"/>
      <c r="L201" s="340"/>
      <c r="M201" s="340"/>
      <c r="N201" s="337"/>
      <c r="O201" s="282" t="s">
        <v>401</v>
      </c>
      <c r="P201" s="249" t="s">
        <v>491</v>
      </c>
      <c r="Q201" s="248">
        <v>137.19999999999999</v>
      </c>
      <c r="R201" s="105">
        <v>99</v>
      </c>
    </row>
    <row r="202" spans="1:18" ht="26.25" customHeight="1">
      <c r="A202" s="265" t="s">
        <v>402</v>
      </c>
      <c r="B202" s="297" t="s">
        <v>403</v>
      </c>
      <c r="C202" s="264" t="s">
        <v>134</v>
      </c>
      <c r="D202" s="51">
        <f>F202+H202+J202+L202</f>
        <v>680</v>
      </c>
      <c r="E202" s="51">
        <f>G202+I202+K202+M202</f>
        <v>680</v>
      </c>
      <c r="F202" s="51">
        <f t="shared" ref="F202:M202" si="70">F204+F205+F206+F207</f>
        <v>0</v>
      </c>
      <c r="G202" s="51">
        <f t="shared" si="70"/>
        <v>0</v>
      </c>
      <c r="H202" s="51">
        <f t="shared" si="70"/>
        <v>0</v>
      </c>
      <c r="I202" s="51">
        <f t="shared" si="70"/>
        <v>0</v>
      </c>
      <c r="J202" s="51">
        <f t="shared" si="70"/>
        <v>300</v>
      </c>
      <c r="K202" s="51">
        <f t="shared" si="70"/>
        <v>300</v>
      </c>
      <c r="L202" s="51">
        <f t="shared" si="70"/>
        <v>380</v>
      </c>
      <c r="M202" s="51">
        <f t="shared" si="70"/>
        <v>380</v>
      </c>
      <c r="N202" s="262">
        <f>E202/D202*100</f>
        <v>100</v>
      </c>
      <c r="O202" s="221" t="s">
        <v>527</v>
      </c>
      <c r="P202" s="48"/>
      <c r="Q202" s="48"/>
      <c r="R202" s="90"/>
    </row>
    <row r="203" spans="1:18">
      <c r="A203" s="327" t="s">
        <v>141</v>
      </c>
      <c r="B203" s="327"/>
      <c r="C203" s="327"/>
      <c r="D203" s="138"/>
      <c r="E203" s="138"/>
      <c r="F203" s="143"/>
      <c r="G203" s="95"/>
      <c r="H203" s="95"/>
      <c r="I203" s="143"/>
      <c r="J203" s="143"/>
      <c r="K203" s="143"/>
      <c r="L203" s="143"/>
      <c r="M203" s="95"/>
      <c r="N203" s="142"/>
      <c r="O203" s="142"/>
      <c r="P203" s="48"/>
      <c r="Q203" s="48"/>
      <c r="R203" s="74"/>
    </row>
    <row r="204" spans="1:18" ht="45">
      <c r="A204" s="53" t="s">
        <v>404</v>
      </c>
      <c r="B204" s="182" t="s">
        <v>405</v>
      </c>
      <c r="C204" s="49" t="s">
        <v>134</v>
      </c>
      <c r="D204" s="57">
        <f t="shared" ref="D204:E207" si="71">F204+H204+J204+L204</f>
        <v>150</v>
      </c>
      <c r="E204" s="57">
        <f t="shared" si="71"/>
        <v>150</v>
      </c>
      <c r="F204" s="76">
        <v>0</v>
      </c>
      <c r="G204" s="76">
        <v>0</v>
      </c>
      <c r="H204" s="76">
        <v>0</v>
      </c>
      <c r="I204" s="76">
        <v>0</v>
      </c>
      <c r="J204" s="76">
        <v>150</v>
      </c>
      <c r="K204" s="76">
        <v>150</v>
      </c>
      <c r="L204" s="76">
        <v>0</v>
      </c>
      <c r="M204" s="76">
        <v>0</v>
      </c>
      <c r="N204" s="100">
        <f>E204/D204*100</f>
        <v>100</v>
      </c>
      <c r="O204" s="99"/>
      <c r="P204" s="48"/>
      <c r="Q204" s="48"/>
      <c r="R204" s="90"/>
    </row>
    <row r="205" spans="1:18" ht="33.75">
      <c r="A205" s="53" t="s">
        <v>406</v>
      </c>
      <c r="B205" s="182" t="s">
        <v>407</v>
      </c>
      <c r="C205" s="39" t="s">
        <v>134</v>
      </c>
      <c r="D205" s="57">
        <f t="shared" si="71"/>
        <v>0</v>
      </c>
      <c r="E205" s="57">
        <f t="shared" si="71"/>
        <v>0</v>
      </c>
      <c r="F205" s="76">
        <v>0</v>
      </c>
      <c r="G205" s="76">
        <v>0</v>
      </c>
      <c r="H205" s="76">
        <v>0</v>
      </c>
      <c r="I205" s="76">
        <v>0</v>
      </c>
      <c r="J205" s="76">
        <v>0</v>
      </c>
      <c r="K205" s="76">
        <v>0</v>
      </c>
      <c r="L205" s="76">
        <v>0</v>
      </c>
      <c r="M205" s="76">
        <v>0</v>
      </c>
      <c r="N205" s="92">
        <v>0</v>
      </c>
      <c r="O205" s="144"/>
      <c r="P205" s="48"/>
      <c r="Q205" s="48"/>
      <c r="R205" s="90"/>
    </row>
    <row r="206" spans="1:18" ht="22.5">
      <c r="A206" s="38" t="s">
        <v>408</v>
      </c>
      <c r="B206" s="257" t="s">
        <v>409</v>
      </c>
      <c r="C206" s="39" t="s">
        <v>134</v>
      </c>
      <c r="D206" s="57">
        <f t="shared" si="71"/>
        <v>380</v>
      </c>
      <c r="E206" s="57">
        <f t="shared" si="71"/>
        <v>380</v>
      </c>
      <c r="F206" s="76">
        <v>0</v>
      </c>
      <c r="G206" s="76">
        <v>0</v>
      </c>
      <c r="H206" s="76">
        <v>0</v>
      </c>
      <c r="I206" s="76">
        <v>0</v>
      </c>
      <c r="J206" s="76">
        <v>0</v>
      </c>
      <c r="K206" s="76">
        <v>0</v>
      </c>
      <c r="L206" s="76">
        <v>380</v>
      </c>
      <c r="M206" s="76">
        <v>380</v>
      </c>
      <c r="N206" s="100">
        <f>E206/D206*100</f>
        <v>100</v>
      </c>
      <c r="O206" s="144"/>
      <c r="P206" s="48"/>
      <c r="Q206" s="48"/>
      <c r="R206" s="74"/>
    </row>
    <row r="207" spans="1:18" ht="33">
      <c r="A207" s="53" t="s">
        <v>410</v>
      </c>
      <c r="B207" s="182" t="s">
        <v>411</v>
      </c>
      <c r="C207" s="49" t="s">
        <v>134</v>
      </c>
      <c r="D207" s="57">
        <f t="shared" si="71"/>
        <v>150</v>
      </c>
      <c r="E207" s="57">
        <f t="shared" si="71"/>
        <v>150</v>
      </c>
      <c r="F207" s="93">
        <v>0</v>
      </c>
      <c r="G207" s="93">
        <v>0</v>
      </c>
      <c r="H207" s="93">
        <v>0</v>
      </c>
      <c r="I207" s="93">
        <v>0</v>
      </c>
      <c r="J207" s="76">
        <v>150</v>
      </c>
      <c r="K207" s="76">
        <v>150</v>
      </c>
      <c r="L207" s="93">
        <v>0</v>
      </c>
      <c r="M207" s="93">
        <v>0</v>
      </c>
      <c r="N207" s="100">
        <f>E207/D207*100</f>
        <v>100</v>
      </c>
      <c r="O207" s="144"/>
      <c r="P207" s="48"/>
      <c r="Q207" s="48"/>
      <c r="R207" s="90"/>
    </row>
    <row r="208" spans="1:18" ht="31.5">
      <c r="A208" s="26">
        <v>6</v>
      </c>
      <c r="B208" s="178" t="s">
        <v>448</v>
      </c>
      <c r="C208" s="27" t="s">
        <v>134</v>
      </c>
      <c r="D208" s="101">
        <f t="shared" ref="D208:E208" si="72">D210+D211+D212+D213+D214+D215</f>
        <v>49367.7</v>
      </c>
      <c r="E208" s="101">
        <f t="shared" si="72"/>
        <v>49236</v>
      </c>
      <c r="F208" s="101">
        <f>F210+F211+F212+F213+F214+F215</f>
        <v>0</v>
      </c>
      <c r="G208" s="101">
        <f t="shared" ref="G208:M208" si="73">G210+G211+G212+G213+G214+G215</f>
        <v>0</v>
      </c>
      <c r="H208" s="101">
        <f t="shared" si="73"/>
        <v>34195.699999999997</v>
      </c>
      <c r="I208" s="101">
        <f t="shared" si="73"/>
        <v>34195.699999999997</v>
      </c>
      <c r="J208" s="101">
        <f t="shared" si="73"/>
        <v>15172</v>
      </c>
      <c r="K208" s="101">
        <f t="shared" si="73"/>
        <v>15040.3</v>
      </c>
      <c r="L208" s="101">
        <f t="shared" si="73"/>
        <v>0</v>
      </c>
      <c r="M208" s="101">
        <f t="shared" si="73"/>
        <v>0</v>
      </c>
      <c r="N208" s="65">
        <f>E208/D208*100</f>
        <v>99.733226380811743</v>
      </c>
      <c r="O208" s="499" t="s">
        <v>528</v>
      </c>
      <c r="P208" s="502">
        <v>81.7</v>
      </c>
      <c r="Q208" s="505" t="s">
        <v>494</v>
      </c>
      <c r="R208" s="411">
        <v>100</v>
      </c>
    </row>
    <row r="209" spans="1:18">
      <c r="A209" s="327" t="s">
        <v>141</v>
      </c>
      <c r="B209" s="327"/>
      <c r="C209" s="327"/>
      <c r="D209" s="295"/>
      <c r="E209" s="295"/>
      <c r="F209" s="143"/>
      <c r="G209" s="95"/>
      <c r="H209" s="95"/>
      <c r="I209" s="143"/>
      <c r="J209" s="143"/>
      <c r="K209" s="143"/>
      <c r="L209" s="143"/>
      <c r="M209" s="95"/>
      <c r="N209" s="138"/>
      <c r="O209" s="500"/>
      <c r="P209" s="503"/>
      <c r="Q209" s="503"/>
      <c r="R209" s="503"/>
    </row>
    <row r="210" spans="1:18" ht="33.75">
      <c r="A210" s="177" t="s">
        <v>456</v>
      </c>
      <c r="B210" s="258" t="s">
        <v>449</v>
      </c>
      <c r="C210" s="106" t="s">
        <v>134</v>
      </c>
      <c r="D210" s="51">
        <f t="shared" ref="D210:E214" si="74">F210+H210+J210+L210</f>
        <v>201.7</v>
      </c>
      <c r="E210" s="51">
        <f t="shared" si="74"/>
        <v>70</v>
      </c>
      <c r="F210" s="54">
        <v>0</v>
      </c>
      <c r="G210" s="54">
        <v>0</v>
      </c>
      <c r="H210" s="54">
        <v>0</v>
      </c>
      <c r="I210" s="54">
        <v>0</v>
      </c>
      <c r="J210" s="198">
        <v>201.7</v>
      </c>
      <c r="K210" s="54">
        <v>70</v>
      </c>
      <c r="L210" s="54">
        <v>0</v>
      </c>
      <c r="M210" s="54">
        <v>0</v>
      </c>
      <c r="N210" s="38">
        <f>E210/D210*100</f>
        <v>34.705007436787312</v>
      </c>
      <c r="O210" s="500"/>
      <c r="P210" s="503"/>
      <c r="Q210" s="503"/>
      <c r="R210" s="503"/>
    </row>
    <row r="211" spans="1:18" ht="33.75">
      <c r="A211" s="177" t="s">
        <v>457</v>
      </c>
      <c r="B211" s="281" t="s">
        <v>451</v>
      </c>
      <c r="C211" s="49" t="s">
        <v>134</v>
      </c>
      <c r="D211" s="108">
        <f t="shared" si="74"/>
        <v>49166</v>
      </c>
      <c r="E211" s="108">
        <f t="shared" si="74"/>
        <v>49166</v>
      </c>
      <c r="F211" s="92">
        <v>0</v>
      </c>
      <c r="G211" s="92">
        <v>0</v>
      </c>
      <c r="H211" s="92">
        <v>34195.699999999997</v>
      </c>
      <c r="I211" s="92">
        <v>34195.699999999997</v>
      </c>
      <c r="J211" s="92">
        <v>14970.3</v>
      </c>
      <c r="K211" s="92">
        <v>14970.3</v>
      </c>
      <c r="L211" s="109">
        <v>0</v>
      </c>
      <c r="M211" s="109">
        <v>0</v>
      </c>
      <c r="N211" s="110">
        <f>E211/D211*100</f>
        <v>100</v>
      </c>
      <c r="O211" s="500"/>
      <c r="P211" s="503"/>
      <c r="Q211" s="503"/>
      <c r="R211" s="503"/>
    </row>
    <row r="212" spans="1:18" ht="56.25">
      <c r="A212" s="177" t="s">
        <v>458</v>
      </c>
      <c r="B212" s="182" t="s">
        <v>452</v>
      </c>
      <c r="C212" s="49" t="s">
        <v>134</v>
      </c>
      <c r="D212" s="108">
        <f t="shared" si="74"/>
        <v>0</v>
      </c>
      <c r="E212" s="108">
        <f t="shared" si="74"/>
        <v>0</v>
      </c>
      <c r="F212" s="92">
        <v>0</v>
      </c>
      <c r="G212" s="92">
        <v>0</v>
      </c>
      <c r="H212" s="92">
        <v>0</v>
      </c>
      <c r="I212" s="92">
        <v>0</v>
      </c>
      <c r="J212" s="109">
        <v>0</v>
      </c>
      <c r="K212" s="109">
        <v>0</v>
      </c>
      <c r="L212" s="69">
        <v>0</v>
      </c>
      <c r="M212" s="69">
        <v>0</v>
      </c>
      <c r="N212" s="53">
        <v>0</v>
      </c>
      <c r="O212" s="500"/>
      <c r="P212" s="503"/>
      <c r="Q212" s="503"/>
      <c r="R212" s="503"/>
    </row>
    <row r="213" spans="1:18" ht="44.25">
      <c r="A213" s="177" t="s">
        <v>459</v>
      </c>
      <c r="B213" s="257" t="s">
        <v>453</v>
      </c>
      <c r="C213" s="39" t="s">
        <v>134</v>
      </c>
      <c r="D213" s="108">
        <f t="shared" si="74"/>
        <v>0</v>
      </c>
      <c r="E213" s="108">
        <f t="shared" si="74"/>
        <v>0</v>
      </c>
      <c r="F213" s="180">
        <v>0</v>
      </c>
      <c r="G213" s="180">
        <v>0</v>
      </c>
      <c r="H213" s="180">
        <v>0</v>
      </c>
      <c r="I213" s="180">
        <v>0</v>
      </c>
      <c r="J213" s="109">
        <v>0</v>
      </c>
      <c r="K213" s="109">
        <v>0</v>
      </c>
      <c r="L213" s="179">
        <v>0</v>
      </c>
      <c r="M213" s="179">
        <v>0</v>
      </c>
      <c r="N213" s="173">
        <v>0</v>
      </c>
      <c r="O213" s="500"/>
      <c r="P213" s="503"/>
      <c r="Q213" s="503"/>
      <c r="R213" s="503"/>
    </row>
    <row r="214" spans="1:18" ht="56.25">
      <c r="A214" s="177" t="s">
        <v>460</v>
      </c>
      <c r="B214" s="182" t="s">
        <v>454</v>
      </c>
      <c r="C214" s="49" t="s">
        <v>134</v>
      </c>
      <c r="D214" s="108">
        <f t="shared" si="74"/>
        <v>0</v>
      </c>
      <c r="E214" s="108">
        <f t="shared" si="74"/>
        <v>0</v>
      </c>
      <c r="F214" s="180">
        <v>0</v>
      </c>
      <c r="G214" s="180">
        <v>0</v>
      </c>
      <c r="H214" s="180">
        <v>0</v>
      </c>
      <c r="I214" s="180">
        <v>0</v>
      </c>
      <c r="J214" s="109">
        <v>0</v>
      </c>
      <c r="K214" s="109">
        <v>0</v>
      </c>
      <c r="L214" s="179">
        <v>0</v>
      </c>
      <c r="M214" s="179">
        <v>0</v>
      </c>
      <c r="N214" s="173">
        <v>0</v>
      </c>
      <c r="O214" s="500"/>
      <c r="P214" s="503"/>
      <c r="Q214" s="503"/>
      <c r="R214" s="503"/>
    </row>
    <row r="215" spans="1:18" ht="44.25">
      <c r="A215" s="177" t="s">
        <v>461</v>
      </c>
      <c r="B215" s="173" t="s">
        <v>455</v>
      </c>
      <c r="C215" s="173" t="s">
        <v>134</v>
      </c>
      <c r="D215" s="108">
        <f t="shared" ref="D215" si="75">F215+H215+J215+L215</f>
        <v>0</v>
      </c>
      <c r="E215" s="108">
        <f t="shared" ref="E215" si="76">G215+I215+K215+M215</f>
        <v>0</v>
      </c>
      <c r="F215" s="180">
        <v>0</v>
      </c>
      <c r="G215" s="180">
        <v>0</v>
      </c>
      <c r="H215" s="180">
        <v>0</v>
      </c>
      <c r="I215" s="180">
        <v>0</v>
      </c>
      <c r="J215" s="109">
        <v>0</v>
      </c>
      <c r="K215" s="109">
        <v>0</v>
      </c>
      <c r="L215" s="179">
        <v>0</v>
      </c>
      <c r="M215" s="179">
        <v>0</v>
      </c>
      <c r="N215" s="173">
        <v>0</v>
      </c>
      <c r="O215" s="501"/>
      <c r="P215" s="504"/>
      <c r="Q215" s="504"/>
      <c r="R215" s="504"/>
    </row>
    <row r="216" spans="1:18" ht="65.25" customHeight="1">
      <c r="A216" s="204" t="s">
        <v>479</v>
      </c>
      <c r="B216" s="205" t="s">
        <v>35</v>
      </c>
      <c r="C216" s="205" t="s">
        <v>134</v>
      </c>
      <c r="D216" s="101">
        <f>D218+D225</f>
        <v>69196</v>
      </c>
      <c r="E216" s="101">
        <f>E218+E225</f>
        <v>88680.700000000012</v>
      </c>
      <c r="F216" s="101">
        <f t="shared" ref="F216:M216" si="77">F218+F225</f>
        <v>37443.5</v>
      </c>
      <c r="G216" s="101">
        <f t="shared" si="77"/>
        <v>61855.9</v>
      </c>
      <c r="H216" s="101">
        <f t="shared" si="77"/>
        <v>21447.3</v>
      </c>
      <c r="I216" s="101">
        <f t="shared" si="77"/>
        <v>10862.8</v>
      </c>
      <c r="J216" s="101">
        <f t="shared" si="77"/>
        <v>5573</v>
      </c>
      <c r="K216" s="101">
        <f t="shared" si="77"/>
        <v>5261.3</v>
      </c>
      <c r="L216" s="101">
        <f t="shared" si="77"/>
        <v>4732.2</v>
      </c>
      <c r="M216" s="101">
        <f t="shared" si="77"/>
        <v>10700.7</v>
      </c>
      <c r="N216" s="65">
        <f>E216/D216*100</f>
        <v>128.15870859587261</v>
      </c>
      <c r="O216" s="207" t="s">
        <v>462</v>
      </c>
      <c r="P216" s="102">
        <v>1.0329999999999999</v>
      </c>
      <c r="Q216" s="103" t="s">
        <v>547</v>
      </c>
      <c r="R216" s="208">
        <v>102</v>
      </c>
    </row>
    <row r="217" spans="1:18">
      <c r="A217" s="311" t="s">
        <v>131</v>
      </c>
      <c r="B217" s="311"/>
      <c r="C217" s="311"/>
      <c r="D217" s="211"/>
      <c r="E217" s="212"/>
      <c r="F217" s="212"/>
      <c r="G217" s="212"/>
      <c r="H217" s="212"/>
      <c r="I217" s="213"/>
      <c r="J217" s="213"/>
      <c r="K217" s="213"/>
      <c r="L217" s="213"/>
      <c r="M217" s="212"/>
      <c r="N217" s="214"/>
      <c r="O217" s="214"/>
      <c r="P217" s="215"/>
      <c r="Q217" s="215"/>
      <c r="R217" s="216"/>
    </row>
    <row r="218" spans="1:18" ht="35.25" customHeight="1">
      <c r="A218" s="203" t="s">
        <v>463</v>
      </c>
      <c r="B218" s="209" t="s">
        <v>464</v>
      </c>
      <c r="C218" s="200" t="s">
        <v>134</v>
      </c>
      <c r="D218" s="59">
        <f>D220+D221+D222+D223+D224</f>
        <v>54856</v>
      </c>
      <c r="E218" s="59">
        <f t="shared" ref="E218:M218" si="78">E220+E221+E222+E223+E224</f>
        <v>70561.600000000006</v>
      </c>
      <c r="F218" s="59">
        <f>F220+F221+F222+F223+F224</f>
        <v>33500</v>
      </c>
      <c r="G218" s="59">
        <f t="shared" si="78"/>
        <v>57667.8</v>
      </c>
      <c r="H218" s="59">
        <f t="shared" si="78"/>
        <v>16500</v>
      </c>
      <c r="I218" s="59">
        <f t="shared" si="78"/>
        <v>8069.6</v>
      </c>
      <c r="J218" s="59">
        <f t="shared" si="78"/>
        <v>4856</v>
      </c>
      <c r="K218" s="59">
        <f t="shared" si="78"/>
        <v>4824.2</v>
      </c>
      <c r="L218" s="59">
        <f t="shared" si="78"/>
        <v>0</v>
      </c>
      <c r="M218" s="59">
        <f t="shared" si="78"/>
        <v>0</v>
      </c>
      <c r="N218" s="104">
        <f>E218/D218*100</f>
        <v>128.63059647075983</v>
      </c>
      <c r="O218" s="217" t="s">
        <v>462</v>
      </c>
      <c r="P218" s="241">
        <v>103.3</v>
      </c>
      <c r="Q218" s="241">
        <v>106.5</v>
      </c>
      <c r="R218" s="52">
        <v>103</v>
      </c>
    </row>
    <row r="219" spans="1:18">
      <c r="A219" s="311" t="s">
        <v>141</v>
      </c>
      <c r="B219" s="311"/>
      <c r="C219" s="311"/>
      <c r="D219" s="296"/>
      <c r="E219" s="296"/>
      <c r="F219" s="213"/>
      <c r="G219" s="212"/>
      <c r="H219" s="212"/>
      <c r="I219" s="213"/>
      <c r="J219" s="213"/>
      <c r="K219" s="213"/>
      <c r="L219" s="213"/>
      <c r="M219" s="212"/>
      <c r="N219" s="219"/>
      <c r="O219" s="220"/>
      <c r="P219" s="253"/>
      <c r="Q219" s="254"/>
      <c r="R219" s="220"/>
    </row>
    <row r="220" spans="1:18" ht="48" customHeight="1">
      <c r="A220" s="105" t="s">
        <v>465</v>
      </c>
      <c r="B220" s="258" t="s">
        <v>466</v>
      </c>
      <c r="C220" s="201" t="s">
        <v>134</v>
      </c>
      <c r="D220" s="51">
        <f t="shared" ref="D220:E224" si="79">F220+H220+J220+L220</f>
        <v>13000</v>
      </c>
      <c r="E220" s="51">
        <f t="shared" si="79"/>
        <v>16014.6</v>
      </c>
      <c r="F220" s="210">
        <v>5500</v>
      </c>
      <c r="G220" s="210">
        <v>13575.6</v>
      </c>
      <c r="H220" s="210">
        <v>7500</v>
      </c>
      <c r="I220" s="210">
        <v>2439</v>
      </c>
      <c r="J220" s="210">
        <v>0</v>
      </c>
      <c r="K220" s="210">
        <v>0</v>
      </c>
      <c r="L220" s="210">
        <v>0</v>
      </c>
      <c r="M220" s="210">
        <v>0</v>
      </c>
      <c r="N220" s="203">
        <f>E220/D220*100</f>
        <v>123.18923076923076</v>
      </c>
      <c r="O220" s="221" t="s">
        <v>529</v>
      </c>
      <c r="P220" s="255">
        <v>105.2</v>
      </c>
      <c r="Q220" s="255">
        <v>102</v>
      </c>
      <c r="R220" s="45">
        <v>97</v>
      </c>
    </row>
    <row r="221" spans="1:18" ht="33.75">
      <c r="A221" s="206" t="s">
        <v>467</v>
      </c>
      <c r="B221" s="283" t="s">
        <v>468</v>
      </c>
      <c r="C221" s="199" t="s">
        <v>134</v>
      </c>
      <c r="D221" s="108">
        <f t="shared" si="79"/>
        <v>30000</v>
      </c>
      <c r="E221" s="108">
        <f t="shared" si="79"/>
        <v>20361.899999999998</v>
      </c>
      <c r="F221" s="202">
        <v>23000</v>
      </c>
      <c r="G221" s="202">
        <v>18427.3</v>
      </c>
      <c r="H221" s="202">
        <v>7000</v>
      </c>
      <c r="I221" s="202">
        <v>1934.6</v>
      </c>
      <c r="J221" s="202">
        <v>0</v>
      </c>
      <c r="K221" s="202">
        <v>0</v>
      </c>
      <c r="L221" s="109">
        <v>0</v>
      </c>
      <c r="M221" s="109">
        <v>0</v>
      </c>
      <c r="N221" s="110">
        <f>E221/D221*100</f>
        <v>67.87299999999999</v>
      </c>
      <c r="O221" s="221" t="s">
        <v>530</v>
      </c>
      <c r="P221" s="255">
        <v>101.6</v>
      </c>
      <c r="Q221" s="255">
        <v>107</v>
      </c>
      <c r="R221" s="111">
        <v>105.3</v>
      </c>
    </row>
    <row r="222" spans="1:18" ht="22.5">
      <c r="A222" s="206" t="s">
        <v>469</v>
      </c>
      <c r="B222" s="182" t="s">
        <v>470</v>
      </c>
      <c r="C222" s="199" t="s">
        <v>134</v>
      </c>
      <c r="D222" s="108">
        <f t="shared" si="79"/>
        <v>7000</v>
      </c>
      <c r="E222" s="108">
        <f t="shared" si="79"/>
        <v>29139.800000000003</v>
      </c>
      <c r="F222" s="202">
        <v>5000</v>
      </c>
      <c r="G222" s="202">
        <v>25664.9</v>
      </c>
      <c r="H222" s="202">
        <v>2000</v>
      </c>
      <c r="I222" s="202">
        <v>3474.9</v>
      </c>
      <c r="J222" s="109">
        <v>0</v>
      </c>
      <c r="K222" s="109">
        <v>0</v>
      </c>
      <c r="L222" s="222">
        <v>0</v>
      </c>
      <c r="M222" s="222">
        <v>0</v>
      </c>
      <c r="N222" s="223">
        <f>E222/D222*100</f>
        <v>416.28285714285721</v>
      </c>
      <c r="O222" s="224"/>
      <c r="P222" s="224"/>
      <c r="Q222" s="224"/>
      <c r="R222" s="224"/>
    </row>
    <row r="223" spans="1:18" ht="33">
      <c r="A223" s="203" t="s">
        <v>471</v>
      </c>
      <c r="B223" s="257" t="s">
        <v>472</v>
      </c>
      <c r="C223" s="200" t="s">
        <v>134</v>
      </c>
      <c r="D223" s="108">
        <f t="shared" si="79"/>
        <v>0</v>
      </c>
      <c r="E223" s="108">
        <f t="shared" si="79"/>
        <v>0</v>
      </c>
      <c r="F223" s="202">
        <v>0</v>
      </c>
      <c r="G223" s="202">
        <v>0</v>
      </c>
      <c r="H223" s="202">
        <v>0</v>
      </c>
      <c r="I223" s="202">
        <v>0</v>
      </c>
      <c r="J223" s="109">
        <v>0</v>
      </c>
      <c r="K223" s="109">
        <v>0</v>
      </c>
      <c r="L223" s="222">
        <v>0</v>
      </c>
      <c r="M223" s="222">
        <v>0</v>
      </c>
      <c r="N223" s="223">
        <v>0</v>
      </c>
      <c r="O223" s="218"/>
      <c r="P223" s="218"/>
      <c r="Q223" s="218"/>
      <c r="R223" s="218"/>
    </row>
    <row r="224" spans="1:18" ht="55.5">
      <c r="A224" s="206" t="s">
        <v>473</v>
      </c>
      <c r="B224" s="182" t="s">
        <v>474</v>
      </c>
      <c r="C224" s="199" t="s">
        <v>134</v>
      </c>
      <c r="D224" s="108">
        <f t="shared" si="79"/>
        <v>4856</v>
      </c>
      <c r="E224" s="108">
        <f t="shared" si="79"/>
        <v>5045.3</v>
      </c>
      <c r="F224" s="210">
        <v>0</v>
      </c>
      <c r="G224" s="210">
        <v>0</v>
      </c>
      <c r="H224" s="210">
        <v>0</v>
      </c>
      <c r="I224" s="210">
        <v>221.1</v>
      </c>
      <c r="J224" s="210">
        <v>4856</v>
      </c>
      <c r="K224" s="210">
        <v>4824.2</v>
      </c>
      <c r="L224" s="210">
        <v>0</v>
      </c>
      <c r="M224" s="210">
        <v>0</v>
      </c>
      <c r="N224" s="210">
        <f>E224/D224*100</f>
        <v>103.8982701812191</v>
      </c>
      <c r="O224" s="225"/>
      <c r="P224" s="226"/>
      <c r="Q224" s="226"/>
      <c r="R224" s="226"/>
    </row>
    <row r="225" spans="1:18" ht="69.75" customHeight="1">
      <c r="A225" s="227" t="s">
        <v>475</v>
      </c>
      <c r="B225" s="260" t="s">
        <v>476</v>
      </c>
      <c r="C225" s="200" t="s">
        <v>134</v>
      </c>
      <c r="D225" s="228">
        <f>D227</f>
        <v>14340</v>
      </c>
      <c r="E225" s="228">
        <f t="shared" ref="E225:N225" si="80">E227</f>
        <v>18119.100000000002</v>
      </c>
      <c r="F225" s="228">
        <f t="shared" si="80"/>
        <v>3943.5</v>
      </c>
      <c r="G225" s="228">
        <f t="shared" si="80"/>
        <v>4188.1000000000004</v>
      </c>
      <c r="H225" s="228">
        <f t="shared" si="80"/>
        <v>4947.3</v>
      </c>
      <c r="I225" s="228">
        <f t="shared" si="80"/>
        <v>2793.2</v>
      </c>
      <c r="J225" s="228">
        <f t="shared" si="80"/>
        <v>717</v>
      </c>
      <c r="K225" s="228">
        <f t="shared" si="80"/>
        <v>437.1</v>
      </c>
      <c r="L225" s="228">
        <f t="shared" si="80"/>
        <v>4732.2</v>
      </c>
      <c r="M225" s="228">
        <f t="shared" si="80"/>
        <v>10700.7</v>
      </c>
      <c r="N225" s="229">
        <f t="shared" si="80"/>
        <v>126.35355648535567</v>
      </c>
      <c r="O225" s="230" t="s">
        <v>531</v>
      </c>
      <c r="P225" s="112" t="s">
        <v>548</v>
      </c>
      <c r="Q225" s="52">
        <v>562.4</v>
      </c>
      <c r="R225" s="52">
        <v>99.9</v>
      </c>
    </row>
    <row r="226" spans="1:18">
      <c r="A226" s="311" t="s">
        <v>141</v>
      </c>
      <c r="B226" s="311"/>
      <c r="C226" s="311"/>
      <c r="D226" s="231"/>
      <c r="E226" s="232"/>
      <c r="F226" s="232"/>
      <c r="G226" s="212"/>
      <c r="H226" s="212"/>
      <c r="I226" s="232"/>
      <c r="J226" s="232"/>
      <c r="K226" s="212"/>
      <c r="L226" s="212"/>
      <c r="M226" s="212"/>
      <c r="N226" s="214"/>
      <c r="O226" s="233"/>
      <c r="P226" s="234"/>
      <c r="Q226" s="234"/>
      <c r="R226" s="235"/>
    </row>
    <row r="227" spans="1:18" ht="56.25">
      <c r="A227" s="236" t="s">
        <v>477</v>
      </c>
      <c r="B227" s="284" t="s">
        <v>478</v>
      </c>
      <c r="C227" s="203" t="s">
        <v>134</v>
      </c>
      <c r="D227" s="237">
        <f>F227+H227+J227+L227</f>
        <v>14340</v>
      </c>
      <c r="E227" s="237">
        <f>G227+I227+K227+M227</f>
        <v>18119.100000000002</v>
      </c>
      <c r="F227" s="238">
        <v>3943.5</v>
      </c>
      <c r="G227" s="238">
        <v>4188.1000000000004</v>
      </c>
      <c r="H227" s="238">
        <v>4947.3</v>
      </c>
      <c r="I227" s="238">
        <v>2793.2</v>
      </c>
      <c r="J227" s="238">
        <v>717</v>
      </c>
      <c r="K227" s="238">
        <v>437.1</v>
      </c>
      <c r="L227" s="238">
        <v>4732.2</v>
      </c>
      <c r="M227" s="238">
        <v>10700.7</v>
      </c>
      <c r="N227" s="239">
        <f>E227/D227*100</f>
        <v>126.35355648535567</v>
      </c>
      <c r="O227" s="240" t="s">
        <v>492</v>
      </c>
      <c r="P227" s="252">
        <v>14</v>
      </c>
      <c r="Q227" s="241">
        <v>25</v>
      </c>
      <c r="R227" s="241" t="s">
        <v>493</v>
      </c>
    </row>
    <row r="243" spans="4:6">
      <c r="D243" s="242"/>
    </row>
    <row r="247" spans="4:6">
      <c r="D247" s="243"/>
      <c r="E247" s="243"/>
      <c r="F247" s="243"/>
    </row>
  </sheetData>
  <mergeCells count="390">
    <mergeCell ref="P95:P107"/>
    <mergeCell ref="Q95:Q107"/>
    <mergeCell ref="R95:R107"/>
    <mergeCell ref="O208:O215"/>
    <mergeCell ref="P208:P215"/>
    <mergeCell ref="Q208:Q215"/>
    <mergeCell ref="R208:R215"/>
    <mergeCell ref="O184:O185"/>
    <mergeCell ref="P184:P185"/>
    <mergeCell ref="Q184:Q185"/>
    <mergeCell ref="R184:R185"/>
    <mergeCell ref="O187:O188"/>
    <mergeCell ref="P187:P188"/>
    <mergeCell ref="Q187:Q188"/>
    <mergeCell ref="R187:R188"/>
    <mergeCell ref="A1:R1"/>
    <mergeCell ref="A2:A5"/>
    <mergeCell ref="B2:B5"/>
    <mergeCell ref="C2:C5"/>
    <mergeCell ref="D2:M2"/>
    <mergeCell ref="N2:N5"/>
    <mergeCell ref="O2:O5"/>
    <mergeCell ref="P2:P5"/>
    <mergeCell ref="Q2:Q5"/>
    <mergeCell ref="R2:R5"/>
    <mergeCell ref="A10:C10"/>
    <mergeCell ref="A11:A13"/>
    <mergeCell ref="B11:B13"/>
    <mergeCell ref="C11:C13"/>
    <mergeCell ref="D11:D13"/>
    <mergeCell ref="E11:E13"/>
    <mergeCell ref="D3:E4"/>
    <mergeCell ref="F3:M3"/>
    <mergeCell ref="F4:G4"/>
    <mergeCell ref="H4:I4"/>
    <mergeCell ref="J4:K4"/>
    <mergeCell ref="L4:M4"/>
    <mergeCell ref="L11:L13"/>
    <mergeCell ref="M11:M13"/>
    <mergeCell ref="N11:N13"/>
    <mergeCell ref="A14:C14"/>
    <mergeCell ref="A15:A17"/>
    <mergeCell ref="B15:B17"/>
    <mergeCell ref="C15:C17"/>
    <mergeCell ref="D15:D17"/>
    <mergeCell ref="E15:E17"/>
    <mergeCell ref="F15:F17"/>
    <mergeCell ref="F11:F13"/>
    <mergeCell ref="G11:G13"/>
    <mergeCell ref="H11:H13"/>
    <mergeCell ref="I11:I13"/>
    <mergeCell ref="J11:J13"/>
    <mergeCell ref="K11:K13"/>
    <mergeCell ref="A21:A28"/>
    <mergeCell ref="B21:B28"/>
    <mergeCell ref="C21:C28"/>
    <mergeCell ref="D21:D28"/>
    <mergeCell ref="E21:E28"/>
    <mergeCell ref="F21:F28"/>
    <mergeCell ref="G21:G28"/>
    <mergeCell ref="H21:H28"/>
    <mergeCell ref="G15:G17"/>
    <mergeCell ref="H15:H17"/>
    <mergeCell ref="F29:F34"/>
    <mergeCell ref="I21:I28"/>
    <mergeCell ref="J21:J28"/>
    <mergeCell ref="K21:K28"/>
    <mergeCell ref="L21:L28"/>
    <mergeCell ref="M21:M28"/>
    <mergeCell ref="N21:N28"/>
    <mergeCell ref="M15:M17"/>
    <mergeCell ref="N15:N17"/>
    <mergeCell ref="I15:I17"/>
    <mergeCell ref="J15:J17"/>
    <mergeCell ref="K15:K17"/>
    <mergeCell ref="L15:L17"/>
    <mergeCell ref="L37:L39"/>
    <mergeCell ref="M37:M39"/>
    <mergeCell ref="N37:N39"/>
    <mergeCell ref="M29:M34"/>
    <mergeCell ref="N29:N34"/>
    <mergeCell ref="A37:A39"/>
    <mergeCell ref="B37:B39"/>
    <mergeCell ref="C37:C39"/>
    <mergeCell ref="D37:D39"/>
    <mergeCell ref="E37:E39"/>
    <mergeCell ref="F37:F39"/>
    <mergeCell ref="G37:G39"/>
    <mergeCell ref="H37:H39"/>
    <mergeCell ref="G29:G34"/>
    <mergeCell ref="H29:H34"/>
    <mergeCell ref="I29:I34"/>
    <mergeCell ref="J29:J34"/>
    <mergeCell ref="K29:K34"/>
    <mergeCell ref="L29:L34"/>
    <mergeCell ref="A29:A34"/>
    <mergeCell ref="B29:B34"/>
    <mergeCell ref="C29:C34"/>
    <mergeCell ref="D29:D34"/>
    <mergeCell ref="E29:E34"/>
    <mergeCell ref="A41:C41"/>
    <mergeCell ref="A48:C48"/>
    <mergeCell ref="A52:A53"/>
    <mergeCell ref="B52:B53"/>
    <mergeCell ref="C52:C53"/>
    <mergeCell ref="D52:D53"/>
    <mergeCell ref="I37:I39"/>
    <mergeCell ref="J37:J39"/>
    <mergeCell ref="K37:K39"/>
    <mergeCell ref="K52:K53"/>
    <mergeCell ref="L52:L53"/>
    <mergeCell ref="M52:M53"/>
    <mergeCell ref="N52:N53"/>
    <mergeCell ref="A60:A65"/>
    <mergeCell ref="B60:B65"/>
    <mergeCell ref="C60:C65"/>
    <mergeCell ref="D60:D65"/>
    <mergeCell ref="E60:E65"/>
    <mergeCell ref="F60:F65"/>
    <mergeCell ref="E52:E53"/>
    <mergeCell ref="F52:F53"/>
    <mergeCell ref="G52:G53"/>
    <mergeCell ref="H52:H53"/>
    <mergeCell ref="I52:I53"/>
    <mergeCell ref="J52:J53"/>
    <mergeCell ref="M60:M65"/>
    <mergeCell ref="N60:N65"/>
    <mergeCell ref="H60:H65"/>
    <mergeCell ref="I60:I65"/>
    <mergeCell ref="J60:J65"/>
    <mergeCell ref="K60:K65"/>
    <mergeCell ref="L60:L65"/>
    <mergeCell ref="A66:C66"/>
    <mergeCell ref="A67:A69"/>
    <mergeCell ref="B67:B69"/>
    <mergeCell ref="C67:C69"/>
    <mergeCell ref="D67:D69"/>
    <mergeCell ref="E67:E69"/>
    <mergeCell ref="F67:F69"/>
    <mergeCell ref="G67:G69"/>
    <mergeCell ref="G60:G65"/>
    <mergeCell ref="C73:C74"/>
    <mergeCell ref="D73:D74"/>
    <mergeCell ref="E73:E74"/>
    <mergeCell ref="F73:F74"/>
    <mergeCell ref="N67:N69"/>
    <mergeCell ref="O67:O69"/>
    <mergeCell ref="P67:P69"/>
    <mergeCell ref="Q67:Q69"/>
    <mergeCell ref="R67:R69"/>
    <mergeCell ref="A70:C70"/>
    <mergeCell ref="H67:H69"/>
    <mergeCell ref="I67:I69"/>
    <mergeCell ref="J67:J69"/>
    <mergeCell ref="K67:K69"/>
    <mergeCell ref="L67:L69"/>
    <mergeCell ref="M67:M69"/>
    <mergeCell ref="I75:I78"/>
    <mergeCell ref="J75:J78"/>
    <mergeCell ref="K75:K78"/>
    <mergeCell ref="L75:L78"/>
    <mergeCell ref="M75:M78"/>
    <mergeCell ref="N75:N78"/>
    <mergeCell ref="M73:M74"/>
    <mergeCell ref="N73:N74"/>
    <mergeCell ref="A75:A78"/>
    <mergeCell ref="B75:B78"/>
    <mergeCell ref="C75:C78"/>
    <mergeCell ref="D75:D78"/>
    <mergeCell ref="E75:E78"/>
    <mergeCell ref="F75:F78"/>
    <mergeCell ref="G75:G78"/>
    <mergeCell ref="H75:H78"/>
    <mergeCell ref="G73:G74"/>
    <mergeCell ref="H73:H74"/>
    <mergeCell ref="I73:I74"/>
    <mergeCell ref="J73:J74"/>
    <mergeCell ref="K73:K74"/>
    <mergeCell ref="L73:L74"/>
    <mergeCell ref="A73:A74"/>
    <mergeCell ref="B73:B74"/>
    <mergeCell ref="M79:M81"/>
    <mergeCell ref="N79:N81"/>
    <mergeCell ref="A85:A86"/>
    <mergeCell ref="B85:B86"/>
    <mergeCell ref="C85:C86"/>
    <mergeCell ref="D85:D86"/>
    <mergeCell ref="E85:E86"/>
    <mergeCell ref="F85:F86"/>
    <mergeCell ref="G85:G86"/>
    <mergeCell ref="H85:H86"/>
    <mergeCell ref="G79:G81"/>
    <mergeCell ref="H79:H81"/>
    <mergeCell ref="I79:I81"/>
    <mergeCell ref="J79:J81"/>
    <mergeCell ref="K79:K81"/>
    <mergeCell ref="L79:L81"/>
    <mergeCell ref="A79:A81"/>
    <mergeCell ref="B79:B81"/>
    <mergeCell ref="C79:C81"/>
    <mergeCell ref="D79:D81"/>
    <mergeCell ref="E79:E81"/>
    <mergeCell ref="F79:F81"/>
    <mergeCell ref="O85:O86"/>
    <mergeCell ref="P85:P86"/>
    <mergeCell ref="Q85:Q86"/>
    <mergeCell ref="R85:R86"/>
    <mergeCell ref="A87:C87"/>
    <mergeCell ref="A91:A93"/>
    <mergeCell ref="B91:B93"/>
    <mergeCell ref="C91:C93"/>
    <mergeCell ref="D91:D93"/>
    <mergeCell ref="E91:E93"/>
    <mergeCell ref="I85:I86"/>
    <mergeCell ref="J85:J86"/>
    <mergeCell ref="K85:K86"/>
    <mergeCell ref="L85:L86"/>
    <mergeCell ref="M85:M86"/>
    <mergeCell ref="N85:N86"/>
    <mergeCell ref="R91:R93"/>
    <mergeCell ref="P91:P93"/>
    <mergeCell ref="Q91:Q93"/>
    <mergeCell ref="A88:A89"/>
    <mergeCell ref="B88:B89"/>
    <mergeCell ref="C88:C89"/>
    <mergeCell ref="D88:D89"/>
    <mergeCell ref="E88:E89"/>
    <mergeCell ref="A94:C94"/>
    <mergeCell ref="A96:C96"/>
    <mergeCell ref="A98:C98"/>
    <mergeCell ref="A109:C109"/>
    <mergeCell ref="A128:C128"/>
    <mergeCell ref="L91:L93"/>
    <mergeCell ref="M91:M93"/>
    <mergeCell ref="N91:N93"/>
    <mergeCell ref="O91:O93"/>
    <mergeCell ref="F91:F93"/>
    <mergeCell ref="G91:G93"/>
    <mergeCell ref="H91:H93"/>
    <mergeCell ref="I91:I93"/>
    <mergeCell ref="J91:J93"/>
    <mergeCell ref="K91:K93"/>
    <mergeCell ref="O95:O107"/>
    <mergeCell ref="M138:M139"/>
    <mergeCell ref="N138:N139"/>
    <mergeCell ref="A140:C140"/>
    <mergeCell ref="A152:A156"/>
    <mergeCell ref="B152:B156"/>
    <mergeCell ref="C152:C156"/>
    <mergeCell ref="D152:D156"/>
    <mergeCell ref="E152:E156"/>
    <mergeCell ref="F152:F156"/>
    <mergeCell ref="G152:G156"/>
    <mergeCell ref="G138:G139"/>
    <mergeCell ref="H138:H139"/>
    <mergeCell ref="I138:I139"/>
    <mergeCell ref="J138:J139"/>
    <mergeCell ref="K138:K139"/>
    <mergeCell ref="L138:L139"/>
    <mergeCell ref="A138:A139"/>
    <mergeCell ref="B138:B139"/>
    <mergeCell ref="C138:C139"/>
    <mergeCell ref="D138:D139"/>
    <mergeCell ref="E138:E139"/>
    <mergeCell ref="F138:F139"/>
    <mergeCell ref="A157:C157"/>
    <mergeCell ref="A158:A160"/>
    <mergeCell ref="B158:B160"/>
    <mergeCell ref="C158:C160"/>
    <mergeCell ref="D158:D160"/>
    <mergeCell ref="E158:E160"/>
    <mergeCell ref="F158:F160"/>
    <mergeCell ref="G158:G160"/>
    <mergeCell ref="H158:H160"/>
    <mergeCell ref="I158:I160"/>
    <mergeCell ref="J158:J160"/>
    <mergeCell ref="K158:K160"/>
    <mergeCell ref="K171:K175"/>
    <mergeCell ref="L158:L160"/>
    <mergeCell ref="M158:M160"/>
    <mergeCell ref="N158:N160"/>
    <mergeCell ref="N152:N156"/>
    <mergeCell ref="H152:H156"/>
    <mergeCell ref="I152:I156"/>
    <mergeCell ref="J152:J156"/>
    <mergeCell ref="K152:K156"/>
    <mergeCell ref="L152:L156"/>
    <mergeCell ref="M152:M156"/>
    <mergeCell ref="L171:L175"/>
    <mergeCell ref="M171:M175"/>
    <mergeCell ref="N171:N175"/>
    <mergeCell ref="H171:H175"/>
    <mergeCell ref="I171:I175"/>
    <mergeCell ref="J171:J175"/>
    <mergeCell ref="L181:L182"/>
    <mergeCell ref="M181:M182"/>
    <mergeCell ref="N181:N182"/>
    <mergeCell ref="H181:H182"/>
    <mergeCell ref="I181:I182"/>
    <mergeCell ref="J181:J182"/>
    <mergeCell ref="K181:K182"/>
    <mergeCell ref="A171:A175"/>
    <mergeCell ref="B171:B175"/>
    <mergeCell ref="A176:C176"/>
    <mergeCell ref="A181:A182"/>
    <mergeCell ref="B181:B182"/>
    <mergeCell ref="C181:C182"/>
    <mergeCell ref="D181:D182"/>
    <mergeCell ref="E181:E182"/>
    <mergeCell ref="E171:E175"/>
    <mergeCell ref="F171:F175"/>
    <mergeCell ref="G171:G175"/>
    <mergeCell ref="D171:D175"/>
    <mergeCell ref="L184:L185"/>
    <mergeCell ref="G192:G196"/>
    <mergeCell ref="A183:C183"/>
    <mergeCell ref="A184:A185"/>
    <mergeCell ref="B184:B185"/>
    <mergeCell ref="C184:C185"/>
    <mergeCell ref="D184:D185"/>
    <mergeCell ref="E184:E185"/>
    <mergeCell ref="F184:F185"/>
    <mergeCell ref="A191:C191"/>
    <mergeCell ref="A192:A196"/>
    <mergeCell ref="B192:B196"/>
    <mergeCell ref="C192:C196"/>
    <mergeCell ref="D192:D196"/>
    <mergeCell ref="E192:E196"/>
    <mergeCell ref="I186:I188"/>
    <mergeCell ref="J186:J188"/>
    <mergeCell ref="K186:K188"/>
    <mergeCell ref="L186:L188"/>
    <mergeCell ref="F192:F196"/>
    <mergeCell ref="M186:M188"/>
    <mergeCell ref="N186:N188"/>
    <mergeCell ref="L192:L196"/>
    <mergeCell ref="M192:M196"/>
    <mergeCell ref="N192:N196"/>
    <mergeCell ref="H192:H196"/>
    <mergeCell ref="I192:I196"/>
    <mergeCell ref="J192:J196"/>
    <mergeCell ref="K192:K196"/>
    <mergeCell ref="L88:L89"/>
    <mergeCell ref="M88:M89"/>
    <mergeCell ref="N88:N89"/>
    <mergeCell ref="N197:N201"/>
    <mergeCell ref="A203:C203"/>
    <mergeCell ref="A209:C209"/>
    <mergeCell ref="H197:H201"/>
    <mergeCell ref="I197:I201"/>
    <mergeCell ref="J197:J201"/>
    <mergeCell ref="K197:K201"/>
    <mergeCell ref="L197:L201"/>
    <mergeCell ref="M197:M201"/>
    <mergeCell ref="A197:A201"/>
    <mergeCell ref="B197:B201"/>
    <mergeCell ref="C197:C201"/>
    <mergeCell ref="D197:D201"/>
    <mergeCell ref="E197:E201"/>
    <mergeCell ref="F197:F201"/>
    <mergeCell ref="G197:G201"/>
    <mergeCell ref="M184:M185"/>
    <mergeCell ref="N184:N185"/>
    <mergeCell ref="A186:A188"/>
    <mergeCell ref="B186:B188"/>
    <mergeCell ref="C186:C188"/>
    <mergeCell ref="A217:C217"/>
    <mergeCell ref="A219:C219"/>
    <mergeCell ref="A226:C226"/>
    <mergeCell ref="F88:F89"/>
    <mergeCell ref="G88:G89"/>
    <mergeCell ref="H88:H89"/>
    <mergeCell ref="I88:I89"/>
    <mergeCell ref="J88:J89"/>
    <mergeCell ref="K88:K89"/>
    <mergeCell ref="D186:D188"/>
    <mergeCell ref="E186:E188"/>
    <mergeCell ref="F186:F188"/>
    <mergeCell ref="G186:G188"/>
    <mergeCell ref="H186:H188"/>
    <mergeCell ref="G184:G185"/>
    <mergeCell ref="H184:H185"/>
    <mergeCell ref="I184:I185"/>
    <mergeCell ref="J184:J185"/>
    <mergeCell ref="K184:K185"/>
    <mergeCell ref="F181:F182"/>
    <mergeCell ref="G181:G182"/>
    <mergeCell ref="A161:C161"/>
    <mergeCell ref="A164:C164"/>
    <mergeCell ref="C171:C175"/>
  </mergeCells>
  <pageMargins left="0.70866141732283472" right="0.70866141732283472" top="0.31" bottom="0.22" header="0.31" footer="0.16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6"/>
  <sheetViews>
    <sheetView topLeftCell="A4" workbookViewId="0">
      <selection sqref="A1:G46"/>
    </sheetView>
  </sheetViews>
  <sheetFormatPr defaultRowHeight="15"/>
  <sheetData>
    <row r="1" spans="1:7" ht="15.75">
      <c r="A1" s="7"/>
      <c r="B1" s="6"/>
      <c r="C1" s="4"/>
      <c r="D1" s="4"/>
      <c r="E1" s="4"/>
      <c r="F1" s="5"/>
      <c r="G1" s="4"/>
    </row>
    <row r="2" spans="1:7">
      <c r="A2" s="307" t="s">
        <v>52</v>
      </c>
      <c r="B2" s="308"/>
      <c r="C2" s="308"/>
      <c r="D2" s="308"/>
      <c r="E2" s="308"/>
      <c r="F2" s="308"/>
      <c r="G2" s="308"/>
    </row>
    <row r="3" spans="1:7">
      <c r="A3" s="307" t="s">
        <v>51</v>
      </c>
      <c r="B3" s="308"/>
      <c r="C3" s="308"/>
      <c r="D3" s="308"/>
      <c r="E3" s="308"/>
      <c r="F3" s="308"/>
      <c r="G3" s="308"/>
    </row>
    <row r="4" spans="1:7">
      <c r="E4" s="310" t="s">
        <v>103</v>
      </c>
      <c r="F4" s="310"/>
      <c r="G4" s="310"/>
    </row>
    <row r="5" spans="1:7" ht="204">
      <c r="A5" s="3" t="s">
        <v>50</v>
      </c>
      <c r="B5" s="2" t="s">
        <v>49</v>
      </c>
      <c r="C5" s="2" t="s">
        <v>48</v>
      </c>
      <c r="D5" s="2" t="s">
        <v>47</v>
      </c>
      <c r="E5" s="2" t="s">
        <v>46</v>
      </c>
      <c r="F5" s="2" t="s">
        <v>45</v>
      </c>
      <c r="G5" s="2" t="s">
        <v>44</v>
      </c>
    </row>
    <row r="6" spans="1:7">
      <c r="A6" s="3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</row>
    <row r="7" spans="1:7" ht="395.25">
      <c r="A7" s="285">
        <v>1</v>
      </c>
      <c r="B7" s="244" t="s">
        <v>43</v>
      </c>
      <c r="C7" s="1" t="s">
        <v>34</v>
      </c>
      <c r="D7" s="286" t="s">
        <v>54</v>
      </c>
      <c r="E7" s="11" t="s">
        <v>42</v>
      </c>
      <c r="F7" s="287">
        <v>17702.400000000001</v>
      </c>
      <c r="G7" s="11"/>
    </row>
    <row r="8" spans="1:7" ht="357">
      <c r="A8" s="285">
        <v>2</v>
      </c>
      <c r="B8" s="244" t="s">
        <v>41</v>
      </c>
      <c r="C8" s="1" t="s">
        <v>34</v>
      </c>
      <c r="D8" s="286" t="s">
        <v>544</v>
      </c>
      <c r="E8" s="11" t="s">
        <v>40</v>
      </c>
      <c r="F8" s="245">
        <v>62901</v>
      </c>
      <c r="G8" s="11"/>
    </row>
    <row r="9" spans="1:7" ht="357">
      <c r="A9" s="288">
        <v>3</v>
      </c>
      <c r="B9" s="244" t="s">
        <v>39</v>
      </c>
      <c r="C9" s="1" t="s">
        <v>34</v>
      </c>
      <c r="D9" s="286" t="s">
        <v>545</v>
      </c>
      <c r="E9" s="11" t="s">
        <v>38</v>
      </c>
      <c r="F9" s="287">
        <v>122707.2</v>
      </c>
      <c r="G9" s="11"/>
    </row>
    <row r="10" spans="1:7" ht="409.5">
      <c r="A10" s="285">
        <v>4</v>
      </c>
      <c r="B10" s="244" t="s">
        <v>37</v>
      </c>
      <c r="C10" s="1" t="s">
        <v>34</v>
      </c>
      <c r="D10" s="11" t="s">
        <v>55</v>
      </c>
      <c r="E10" s="11" t="s">
        <v>36</v>
      </c>
      <c r="F10" s="289">
        <v>19797</v>
      </c>
      <c r="G10" s="11"/>
    </row>
    <row r="11" spans="1:7" ht="331.5">
      <c r="A11" s="285">
        <v>5</v>
      </c>
      <c r="B11" s="290" t="s">
        <v>35</v>
      </c>
      <c r="C11" s="1" t="s">
        <v>34</v>
      </c>
      <c r="D11" s="11" t="s">
        <v>546</v>
      </c>
      <c r="E11" s="11" t="s">
        <v>33</v>
      </c>
      <c r="F11" s="291">
        <v>5718</v>
      </c>
      <c r="G11" s="11"/>
    </row>
    <row r="12" spans="1:7" ht="382.5">
      <c r="A12" s="288">
        <v>6</v>
      </c>
      <c r="B12" s="9" t="s">
        <v>32</v>
      </c>
      <c r="C12" s="1" t="s">
        <v>1</v>
      </c>
      <c r="D12" s="244" t="s">
        <v>56</v>
      </c>
      <c r="E12" s="11" t="s">
        <v>31</v>
      </c>
      <c r="F12" s="245">
        <v>41358.400000000001</v>
      </c>
      <c r="G12" s="11"/>
    </row>
    <row r="13" spans="1:7" ht="409.5">
      <c r="A13" s="285">
        <v>7</v>
      </c>
      <c r="B13" s="9" t="s">
        <v>30</v>
      </c>
      <c r="C13" s="1" t="s">
        <v>1</v>
      </c>
      <c r="D13" s="244" t="s">
        <v>57</v>
      </c>
      <c r="E13" s="11" t="s">
        <v>29</v>
      </c>
      <c r="F13" s="10"/>
      <c r="G13" s="11" t="s">
        <v>58</v>
      </c>
    </row>
    <row r="14" spans="1:7" ht="344.25">
      <c r="A14" s="285">
        <v>8</v>
      </c>
      <c r="B14" s="9" t="s">
        <v>59</v>
      </c>
      <c r="C14" s="1" t="s">
        <v>9</v>
      </c>
      <c r="D14" s="286" t="s">
        <v>532</v>
      </c>
      <c r="E14" s="11" t="s">
        <v>29</v>
      </c>
      <c r="F14" s="10"/>
      <c r="G14" s="11" t="s">
        <v>58</v>
      </c>
    </row>
    <row r="15" spans="1:7" ht="409.5">
      <c r="A15" s="288">
        <v>9</v>
      </c>
      <c r="B15" s="244" t="s">
        <v>28</v>
      </c>
      <c r="C15" s="1" t="s">
        <v>1</v>
      </c>
      <c r="D15" s="244" t="s">
        <v>104</v>
      </c>
      <c r="E15" s="11" t="s">
        <v>27</v>
      </c>
      <c r="F15" s="245">
        <v>7904.9</v>
      </c>
      <c r="G15" s="11"/>
    </row>
    <row r="16" spans="1:7" ht="344.25">
      <c r="A16" s="285">
        <v>10</v>
      </c>
      <c r="B16" s="244" t="s">
        <v>60</v>
      </c>
      <c r="C16" s="1" t="s">
        <v>63</v>
      </c>
      <c r="D16" s="244" t="s">
        <v>533</v>
      </c>
      <c r="E16" s="11" t="s">
        <v>27</v>
      </c>
      <c r="F16" s="245">
        <v>196</v>
      </c>
      <c r="G16" s="11"/>
    </row>
    <row r="17" spans="1:7" ht="409.5">
      <c r="A17" s="285">
        <v>11</v>
      </c>
      <c r="B17" s="9" t="s">
        <v>26</v>
      </c>
      <c r="C17" s="1" t="s">
        <v>1</v>
      </c>
      <c r="D17" s="244" t="s">
        <v>61</v>
      </c>
      <c r="E17" s="11" t="s">
        <v>25</v>
      </c>
      <c r="F17" s="10">
        <v>0</v>
      </c>
      <c r="G17" s="11"/>
    </row>
    <row r="18" spans="1:7" ht="344.25">
      <c r="A18" s="288">
        <v>12</v>
      </c>
      <c r="B18" s="244" t="s">
        <v>62</v>
      </c>
      <c r="C18" s="1" t="s">
        <v>63</v>
      </c>
      <c r="D18" s="244" t="s">
        <v>534</v>
      </c>
      <c r="E18" s="11" t="s">
        <v>25</v>
      </c>
      <c r="F18" s="245">
        <v>3512.7</v>
      </c>
      <c r="G18" s="11"/>
    </row>
    <row r="19" spans="1:7" ht="344.25">
      <c r="A19" s="285">
        <v>13</v>
      </c>
      <c r="B19" s="244" t="s">
        <v>67</v>
      </c>
      <c r="C19" s="1" t="s">
        <v>64</v>
      </c>
      <c r="D19" s="244" t="s">
        <v>535</v>
      </c>
      <c r="E19" s="11" t="s">
        <v>65</v>
      </c>
      <c r="F19" s="245">
        <v>181.5</v>
      </c>
      <c r="G19" s="11"/>
    </row>
    <row r="20" spans="1:7" ht="344.25">
      <c r="A20" s="285">
        <v>14</v>
      </c>
      <c r="B20" s="244" t="s">
        <v>67</v>
      </c>
      <c r="C20" s="1" t="s">
        <v>64</v>
      </c>
      <c r="D20" s="244" t="s">
        <v>536</v>
      </c>
      <c r="E20" s="11" t="s">
        <v>65</v>
      </c>
      <c r="F20" s="245">
        <v>0</v>
      </c>
      <c r="G20" s="11"/>
    </row>
    <row r="21" spans="1:7" ht="409.5">
      <c r="A21" s="288">
        <v>15</v>
      </c>
      <c r="B21" s="244" t="s">
        <v>24</v>
      </c>
      <c r="C21" s="1" t="s">
        <v>1</v>
      </c>
      <c r="D21" s="244" t="s">
        <v>66</v>
      </c>
      <c r="E21" s="11" t="s">
        <v>23</v>
      </c>
      <c r="F21" s="245">
        <v>6550.2</v>
      </c>
      <c r="G21" s="11"/>
    </row>
    <row r="22" spans="1:7" ht="357">
      <c r="A22" s="285">
        <v>16</v>
      </c>
      <c r="B22" s="244" t="s">
        <v>70</v>
      </c>
      <c r="C22" s="1" t="s">
        <v>9</v>
      </c>
      <c r="D22" s="244" t="s">
        <v>537</v>
      </c>
      <c r="E22" s="11" t="s">
        <v>23</v>
      </c>
      <c r="F22" s="245">
        <v>0</v>
      </c>
      <c r="G22" s="11"/>
    </row>
    <row r="23" spans="1:7" ht="344.25">
      <c r="A23" s="285">
        <v>17</v>
      </c>
      <c r="B23" s="244" t="s">
        <v>68</v>
      </c>
      <c r="C23" s="1" t="s">
        <v>69</v>
      </c>
      <c r="D23" s="244" t="s">
        <v>538</v>
      </c>
      <c r="E23" s="11" t="s">
        <v>23</v>
      </c>
      <c r="F23" s="245">
        <v>0</v>
      </c>
      <c r="G23" s="11"/>
    </row>
    <row r="24" spans="1:7" ht="344.25">
      <c r="A24" s="288">
        <v>18</v>
      </c>
      <c r="B24" s="244" t="s">
        <v>71</v>
      </c>
      <c r="C24" s="1" t="s">
        <v>72</v>
      </c>
      <c r="D24" s="244" t="s">
        <v>539</v>
      </c>
      <c r="E24" s="11" t="s">
        <v>23</v>
      </c>
      <c r="F24" s="245">
        <v>0</v>
      </c>
      <c r="G24" s="11"/>
    </row>
    <row r="25" spans="1:7" ht="409.5">
      <c r="A25" s="285">
        <v>19</v>
      </c>
      <c r="B25" s="244" t="s">
        <v>22</v>
      </c>
      <c r="C25" s="1" t="s">
        <v>1</v>
      </c>
      <c r="D25" s="286" t="s">
        <v>73</v>
      </c>
      <c r="E25" s="11" t="s">
        <v>21</v>
      </c>
      <c r="F25" s="245">
        <v>5969.5</v>
      </c>
      <c r="G25" s="11"/>
    </row>
    <row r="26" spans="1:7" ht="357">
      <c r="A26" s="285">
        <v>20</v>
      </c>
      <c r="B26" s="244" t="s">
        <v>74</v>
      </c>
      <c r="C26" s="1" t="s">
        <v>75</v>
      </c>
      <c r="D26" s="286" t="s">
        <v>76</v>
      </c>
      <c r="E26" s="11" t="s">
        <v>21</v>
      </c>
      <c r="F26" s="245">
        <v>0</v>
      </c>
      <c r="G26" s="11"/>
    </row>
    <row r="27" spans="1:7" ht="409.5">
      <c r="A27" s="288">
        <v>21</v>
      </c>
      <c r="B27" s="244" t="s">
        <v>20</v>
      </c>
      <c r="C27" s="1" t="s">
        <v>1</v>
      </c>
      <c r="D27" s="286" t="s">
        <v>77</v>
      </c>
      <c r="E27" s="11" t="s">
        <v>19</v>
      </c>
      <c r="F27" s="245">
        <v>4581.1000000000004</v>
      </c>
      <c r="G27" s="11"/>
    </row>
    <row r="28" spans="1:7" ht="369.75">
      <c r="A28" s="285">
        <v>22</v>
      </c>
      <c r="B28" s="244" t="s">
        <v>78</v>
      </c>
      <c r="C28" s="1" t="s">
        <v>79</v>
      </c>
      <c r="D28" s="286" t="s">
        <v>80</v>
      </c>
      <c r="E28" s="11" t="s">
        <v>19</v>
      </c>
      <c r="F28" s="245">
        <v>0</v>
      </c>
      <c r="G28" s="11"/>
    </row>
    <row r="29" spans="1:7" ht="409.5">
      <c r="A29" s="285">
        <v>23</v>
      </c>
      <c r="B29" s="244" t="s">
        <v>18</v>
      </c>
      <c r="C29" s="1" t="s">
        <v>1</v>
      </c>
      <c r="D29" s="286" t="s">
        <v>83</v>
      </c>
      <c r="E29" s="11" t="s">
        <v>17</v>
      </c>
      <c r="F29" s="245">
        <v>3824.9</v>
      </c>
      <c r="G29" s="11"/>
    </row>
    <row r="30" spans="1:7" ht="357">
      <c r="A30" s="288">
        <v>24</v>
      </c>
      <c r="B30" s="244" t="s">
        <v>81</v>
      </c>
      <c r="C30" s="1" t="s">
        <v>9</v>
      </c>
      <c r="D30" s="286" t="s">
        <v>82</v>
      </c>
      <c r="E30" s="11" t="s">
        <v>17</v>
      </c>
      <c r="F30" s="245">
        <v>30000</v>
      </c>
      <c r="G30" s="11"/>
    </row>
    <row r="31" spans="1:7" ht="409.5">
      <c r="A31" s="285">
        <v>25</v>
      </c>
      <c r="B31" s="244" t="s">
        <v>16</v>
      </c>
      <c r="C31" s="1" t="s">
        <v>1</v>
      </c>
      <c r="D31" s="286" t="s">
        <v>86</v>
      </c>
      <c r="E31" s="11" t="s">
        <v>15</v>
      </c>
      <c r="F31" s="245">
        <v>11038.4</v>
      </c>
      <c r="G31" s="11"/>
    </row>
    <row r="32" spans="1:7" ht="357">
      <c r="A32" s="285">
        <v>26</v>
      </c>
      <c r="B32" s="244" t="s">
        <v>85</v>
      </c>
      <c r="C32" s="1" t="s">
        <v>9</v>
      </c>
      <c r="D32" s="286" t="s">
        <v>84</v>
      </c>
      <c r="E32" s="11" t="s">
        <v>15</v>
      </c>
      <c r="F32" s="245">
        <v>1383.8</v>
      </c>
      <c r="G32" s="11"/>
    </row>
    <row r="33" spans="1:7" ht="409.5">
      <c r="A33" s="288">
        <v>27</v>
      </c>
      <c r="B33" s="244" t="s">
        <v>14</v>
      </c>
      <c r="C33" s="1" t="s">
        <v>1</v>
      </c>
      <c r="D33" s="286" t="s">
        <v>540</v>
      </c>
      <c r="E33" s="11" t="s">
        <v>13</v>
      </c>
      <c r="F33" s="245">
        <v>12719.7</v>
      </c>
      <c r="G33" s="11"/>
    </row>
    <row r="34" spans="1:7" ht="409.5">
      <c r="A34" s="285">
        <v>28</v>
      </c>
      <c r="B34" s="9" t="s">
        <v>87</v>
      </c>
      <c r="C34" s="1" t="s">
        <v>9</v>
      </c>
      <c r="D34" s="286" t="s">
        <v>53</v>
      </c>
      <c r="E34" s="11" t="s">
        <v>13</v>
      </c>
      <c r="F34" s="10"/>
      <c r="G34" s="11"/>
    </row>
    <row r="35" spans="1:7" ht="409.5">
      <c r="A35" s="285">
        <v>29</v>
      </c>
      <c r="B35" s="244" t="s">
        <v>12</v>
      </c>
      <c r="C35" s="1" t="s">
        <v>1</v>
      </c>
      <c r="D35" s="286" t="s">
        <v>11</v>
      </c>
      <c r="E35" s="11" t="s">
        <v>7</v>
      </c>
      <c r="F35" s="245">
        <v>7266.2</v>
      </c>
      <c r="G35" s="11"/>
    </row>
    <row r="36" spans="1:7" ht="344.25">
      <c r="A36" s="288">
        <v>30</v>
      </c>
      <c r="B36" s="244" t="s">
        <v>10</v>
      </c>
      <c r="C36" s="1" t="s">
        <v>9</v>
      </c>
      <c r="D36" s="286" t="s">
        <v>8</v>
      </c>
      <c r="E36" s="11" t="s">
        <v>7</v>
      </c>
      <c r="F36" s="245">
        <v>5</v>
      </c>
      <c r="G36" s="11"/>
    </row>
    <row r="37" spans="1:7" ht="409.5">
      <c r="A37" s="285">
        <v>31</v>
      </c>
      <c r="B37" s="244" t="s">
        <v>6</v>
      </c>
      <c r="C37" s="1" t="s">
        <v>1</v>
      </c>
      <c r="D37" s="286" t="s">
        <v>88</v>
      </c>
      <c r="E37" s="11" t="s">
        <v>5</v>
      </c>
      <c r="F37" s="245">
        <v>7185.2</v>
      </c>
      <c r="G37" s="11"/>
    </row>
    <row r="38" spans="1:7" ht="409.5">
      <c r="A38" s="285">
        <v>32</v>
      </c>
      <c r="B38" s="244" t="s">
        <v>89</v>
      </c>
      <c r="C38" s="1" t="s">
        <v>9</v>
      </c>
      <c r="D38" s="286" t="s">
        <v>90</v>
      </c>
      <c r="E38" s="11" t="s">
        <v>5</v>
      </c>
      <c r="F38" s="245">
        <v>0</v>
      </c>
      <c r="G38" s="11"/>
    </row>
    <row r="39" spans="1:7" ht="409.5">
      <c r="A39" s="288">
        <v>33</v>
      </c>
      <c r="B39" s="244" t="s">
        <v>91</v>
      </c>
      <c r="C39" s="1" t="s">
        <v>69</v>
      </c>
      <c r="D39" s="286" t="s">
        <v>92</v>
      </c>
      <c r="E39" s="11" t="s">
        <v>5</v>
      </c>
      <c r="F39" s="245">
        <v>0</v>
      </c>
      <c r="G39" s="11"/>
    </row>
    <row r="40" spans="1:7" ht="409.5">
      <c r="A40" s="285">
        <v>34</v>
      </c>
      <c r="B40" s="244" t="s">
        <v>93</v>
      </c>
      <c r="C40" s="1" t="s">
        <v>72</v>
      </c>
      <c r="D40" s="286" t="s">
        <v>97</v>
      </c>
      <c r="E40" s="11" t="s">
        <v>5</v>
      </c>
      <c r="F40" s="245">
        <v>0</v>
      </c>
      <c r="G40" s="11"/>
    </row>
    <row r="41" spans="1:7" ht="409.5">
      <c r="A41" s="285">
        <v>35</v>
      </c>
      <c r="B41" s="9" t="s">
        <v>4</v>
      </c>
      <c r="C41" s="1" t="s">
        <v>1</v>
      </c>
      <c r="D41" s="286" t="s">
        <v>94</v>
      </c>
      <c r="E41" s="11" t="s">
        <v>3</v>
      </c>
      <c r="F41" s="10"/>
      <c r="G41" s="11"/>
    </row>
    <row r="42" spans="1:7" ht="409.5">
      <c r="A42" s="288">
        <v>36</v>
      </c>
      <c r="B42" s="9" t="s">
        <v>95</v>
      </c>
      <c r="C42" s="1" t="s">
        <v>9</v>
      </c>
      <c r="D42" s="286" t="s">
        <v>96</v>
      </c>
      <c r="E42" s="11" t="s">
        <v>3</v>
      </c>
      <c r="F42" s="10"/>
      <c r="G42" s="11"/>
    </row>
    <row r="43" spans="1:7" ht="409.5">
      <c r="A43" s="285">
        <v>37</v>
      </c>
      <c r="B43" s="244" t="s">
        <v>2</v>
      </c>
      <c r="C43" s="1" t="s">
        <v>1</v>
      </c>
      <c r="D43" s="286" t="s">
        <v>98</v>
      </c>
      <c r="E43" s="11" t="s">
        <v>0</v>
      </c>
      <c r="F43" s="245">
        <v>3905.8</v>
      </c>
      <c r="G43" s="11"/>
    </row>
    <row r="44" spans="1:7" ht="357">
      <c r="A44" s="285">
        <v>38</v>
      </c>
      <c r="B44" s="244" t="s">
        <v>99</v>
      </c>
      <c r="C44" s="1" t="s">
        <v>9</v>
      </c>
      <c r="D44" s="286" t="s">
        <v>541</v>
      </c>
      <c r="E44" s="11" t="s">
        <v>0</v>
      </c>
      <c r="F44" s="245">
        <v>132.4</v>
      </c>
      <c r="G44" s="11"/>
    </row>
    <row r="45" spans="1:7" ht="357">
      <c r="A45" s="288">
        <v>39</v>
      </c>
      <c r="B45" s="244" t="s">
        <v>100</v>
      </c>
      <c r="C45" s="1" t="s">
        <v>69</v>
      </c>
      <c r="D45" s="286" t="s">
        <v>542</v>
      </c>
      <c r="E45" s="11" t="s">
        <v>0</v>
      </c>
      <c r="F45" s="245">
        <v>0</v>
      </c>
      <c r="G45" s="11"/>
    </row>
    <row r="46" spans="1:7" ht="409.6">
      <c r="A46" s="285">
        <v>40</v>
      </c>
      <c r="B46" s="244" t="s">
        <v>101</v>
      </c>
      <c r="C46" s="1" t="s">
        <v>72</v>
      </c>
      <c r="D46" s="292" t="s">
        <v>102</v>
      </c>
      <c r="E46" s="11" t="s">
        <v>0</v>
      </c>
      <c r="F46" s="245">
        <v>0</v>
      </c>
      <c r="G46" s="11"/>
    </row>
  </sheetData>
  <mergeCells count="3">
    <mergeCell ref="A2:G2"/>
    <mergeCell ref="A3:G3"/>
    <mergeCell ref="E4:G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Реестр МЦП </vt:lpstr>
      <vt:lpstr>Архив реестра</vt:lpstr>
      <vt:lpstr>Отчет МЦП 2017</vt:lpstr>
      <vt:lpstr>Лист3</vt:lpstr>
      <vt:lpstr>'Реестр МЦП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2018-02-05T07:43:08Z</dcterms:modified>
</cp:coreProperties>
</file>